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64011"/>
  <mc:AlternateContent xmlns:mc="http://schemas.openxmlformats.org/markup-compatibility/2006">
    <mc:Choice Requires="x15">
      <x15ac:absPath xmlns:x15ac="http://schemas.microsoft.com/office/spreadsheetml/2010/11/ac" url="K:\Huệ\2. VP Đảng\2026\BÁO CÁO\tháng 9\"/>
    </mc:Choice>
  </mc:AlternateContent>
  <bookViews>
    <workbookView xWindow="0" yWindow="0" windowWidth="20490" windowHeight="7530" tabRatio="902" firstSheet="1" activeTab="2"/>
  </bookViews>
  <sheets>
    <sheet name="SGV" sheetId="63" state="veryHidden" r:id="rId1"/>
    <sheet name="Bia " sheetId="64" r:id="rId2"/>
    <sheet name="PTDL" sheetId="62" r:id="rId3"/>
    <sheet name="B01" sheetId="2" r:id="rId4"/>
    <sheet name="B02" sheetId="1" r:id="rId5"/>
    <sheet name="B03" sheetId="28" r:id="rId6"/>
    <sheet name="B04" sheetId="27" r:id="rId7"/>
    <sheet name="B05" sheetId="8" r:id="rId8"/>
    <sheet name="B06" sheetId="7" r:id="rId9"/>
    <sheet name="B07" sheetId="36" r:id="rId10"/>
    <sheet name="B08" sheetId="35" r:id="rId11"/>
    <sheet name="B09" sheetId="51" r:id="rId12"/>
    <sheet name="B10" sheetId="50" r:id="rId13"/>
    <sheet name="B11" sheetId="9" r:id="rId14"/>
    <sheet name="B12" sheetId="12" r:id="rId15"/>
    <sheet name="B13" sheetId="11" r:id="rId16"/>
    <sheet name="B14" sheetId="13" r:id="rId17"/>
    <sheet name="B15" sheetId="14" r:id="rId18"/>
    <sheet name="B16" sheetId="16" r:id="rId19"/>
    <sheet name="B17" sheetId="15" r:id="rId20"/>
    <sheet name="B18" sheetId="17" r:id="rId21"/>
    <sheet name="B19" sheetId="20" r:id="rId22"/>
    <sheet name="B20" sheetId="19" r:id="rId23"/>
    <sheet name="B21" sheetId="21" r:id="rId24"/>
    <sheet name="B22" sheetId="32" r:id="rId25"/>
    <sheet name="B23" sheetId="23" r:id="rId26"/>
    <sheet name="B24" sheetId="58" r:id="rId27"/>
    <sheet name="B25" sheetId="40" r:id="rId28"/>
    <sheet name="B26" sheetId="33" r:id="rId29"/>
  </sheets>
  <definedNames>
    <definedName name="_xlnm.Print_Area" localSheetId="3">'B01'!$A$1:$AB$22</definedName>
    <definedName name="_xlnm.Print_Area" localSheetId="4">'B02'!$A$1:$AA$32</definedName>
    <definedName name="_xlnm.Print_Area" localSheetId="5">'B03'!$A$1:$U$20</definedName>
    <definedName name="_xlnm.Print_Area" localSheetId="6">'B04'!$A$1:$W$31</definedName>
    <definedName name="_xlnm.Print_Area" localSheetId="7">'B05'!$A$1:$AA$19</definedName>
    <definedName name="_xlnm.Print_Area" localSheetId="8">'B06'!$A$1:$Y$33</definedName>
    <definedName name="_xlnm.Print_Area" localSheetId="9">'B07'!$A$1:$S$25</definedName>
    <definedName name="_xlnm.Print_Area" localSheetId="10">'B08'!$A$1:$AD$40</definedName>
    <definedName name="_xlnm.Print_Area" localSheetId="11">'B09'!$A$1:$U$26</definedName>
    <definedName name="_xlnm.Print_Area" localSheetId="12">'B10'!$A$1:$Z$36</definedName>
    <definedName name="_xlnm.Print_Area" localSheetId="13">'B11'!$A$1:$V$34</definedName>
    <definedName name="_xlnm.Print_Area" localSheetId="14">'B12'!$A$1:$R$21</definedName>
    <definedName name="_xlnm.Print_Area" localSheetId="15">'B13'!$A$1:$T$31</definedName>
    <definedName name="_xlnm.Print_Area" localSheetId="16">'B14'!$A$1:$R$21</definedName>
    <definedName name="_xlnm.Print_Area" localSheetId="17">'B15'!$A$1:$AA$19</definedName>
    <definedName name="_xlnm.Print_Area" localSheetId="18">'B16'!$A$1:$S$19</definedName>
    <definedName name="_xlnm.Print_Area" localSheetId="19">'B17'!$A$1:$S$33</definedName>
    <definedName name="_xlnm.Print_Area" localSheetId="20">'B18'!$A$1:$AA$36</definedName>
    <definedName name="_xlnm.Print_Area" localSheetId="21">'B19'!$A$1:$U$23</definedName>
    <definedName name="_xlnm.Print_Area" localSheetId="22">'B20'!$A$1:$X$36</definedName>
    <definedName name="_xlnm.Print_Area" localSheetId="23">'B21'!$A$1:$S$29</definedName>
    <definedName name="_xlnm.Print_Area" localSheetId="24">'B22'!$A$1:$AF$25</definedName>
    <definedName name="_xlnm.Print_Area" localSheetId="25">'B23'!$A$1:$AB$20</definedName>
    <definedName name="_xlnm.Print_Area" localSheetId="26">'B24'!$A$1:$AC$10</definedName>
    <definedName name="_xlnm.Print_Area" localSheetId="27">'B25'!$A$1:$AL$40</definedName>
    <definedName name="_xlnm.Print_Area" localSheetId="28">'B26'!$A$1:$AM$14</definedName>
    <definedName name="_xlnm.Print_Titles" localSheetId="2">PTDL!$1:$1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7" l="1"/>
  <c r="C13" i="7"/>
  <c r="C14" i="7"/>
  <c r="C15" i="7"/>
  <c r="C16" i="7"/>
  <c r="C17" i="7"/>
  <c r="C18" i="7"/>
  <c r="C19" i="7"/>
  <c r="C20" i="7"/>
  <c r="C21" i="7"/>
  <c r="C23" i="7"/>
  <c r="C24" i="7"/>
  <c r="C25" i="7"/>
  <c r="C26" i="7"/>
  <c r="C27" i="7"/>
  <c r="C28" i="7"/>
  <c r="C29" i="7"/>
  <c r="C30" i="7"/>
  <c r="C31" i="7"/>
  <c r="C32" i="7"/>
  <c r="C33" i="7"/>
  <c r="C10" i="7"/>
  <c r="M27" i="1"/>
  <c r="C12" i="1"/>
  <c r="C13" i="1"/>
  <c r="C14" i="1"/>
  <c r="C15" i="1"/>
  <c r="C16" i="1"/>
  <c r="C17" i="1"/>
  <c r="C18" i="1"/>
  <c r="C19" i="1"/>
  <c r="C20" i="1"/>
  <c r="C21" i="1"/>
  <c r="C22" i="1"/>
  <c r="C23" i="1"/>
  <c r="C24" i="1"/>
  <c r="C25" i="1"/>
  <c r="C26" i="1"/>
  <c r="C28" i="1"/>
  <c r="C29" i="1"/>
  <c r="C30" i="1"/>
  <c r="C31" i="1"/>
  <c r="C32" i="1"/>
  <c r="C11" i="1"/>
  <c r="R12" i="1" l="1"/>
  <c r="C17" i="13" l="1"/>
  <c r="D17" i="13"/>
  <c r="E17" i="13"/>
  <c r="F17" i="13"/>
  <c r="G17" i="13"/>
  <c r="L16" i="8" l="1"/>
  <c r="M16" i="8"/>
  <c r="N16" i="8"/>
  <c r="O16" i="8"/>
  <c r="P16" i="8"/>
  <c r="Q16" i="8"/>
  <c r="R16" i="8"/>
  <c r="S16" i="8"/>
  <c r="T16" i="8"/>
  <c r="U16" i="8"/>
  <c r="V16" i="8"/>
  <c r="W16" i="8"/>
  <c r="X16" i="8"/>
  <c r="Y16" i="8"/>
  <c r="Z16" i="8"/>
  <c r="AA16" i="8"/>
  <c r="D7" i="2" l="1"/>
  <c r="D24" i="2" s="1"/>
  <c r="E7" i="2"/>
  <c r="E24" i="2" s="1"/>
  <c r="F7" i="2"/>
  <c r="G7" i="2"/>
  <c r="H7" i="2"/>
  <c r="I7" i="2"/>
  <c r="D17" i="2"/>
  <c r="E17" i="2"/>
  <c r="F17" i="2"/>
  <c r="F24" i="2" s="1"/>
  <c r="G17" i="2"/>
  <c r="G24" i="2" s="1"/>
  <c r="H17" i="2"/>
  <c r="I17" i="2"/>
  <c r="H24" i="2"/>
  <c r="I24" i="2"/>
  <c r="D25" i="2"/>
  <c r="E25" i="2"/>
  <c r="F25" i="2"/>
  <c r="G25" i="2"/>
  <c r="H25" i="2"/>
  <c r="I25" i="2"/>
  <c r="D26" i="2"/>
  <c r="E26" i="2"/>
  <c r="F26" i="2"/>
  <c r="G26" i="2"/>
  <c r="H26" i="2"/>
  <c r="I26" i="2"/>
  <c r="C8" i="2"/>
  <c r="AC8" i="2" s="1"/>
  <c r="AE8" i="2"/>
  <c r="AF8" i="2"/>
  <c r="C9" i="2"/>
  <c r="AC9" i="2" s="1"/>
  <c r="AE9" i="2"/>
  <c r="AF9" i="2"/>
  <c r="C10" i="2"/>
  <c r="AD10" i="2" s="1"/>
  <c r="AE10" i="2"/>
  <c r="AF10" i="2"/>
  <c r="C11" i="2"/>
  <c r="AC11" i="2" s="1"/>
  <c r="AE11" i="2"/>
  <c r="AF11" i="2"/>
  <c r="C12" i="2"/>
  <c r="AC12" i="2" s="1"/>
  <c r="AE12" i="2"/>
  <c r="AF12" i="2"/>
  <c r="C13" i="2"/>
  <c r="AC13" i="2" s="1"/>
  <c r="AD13" i="2"/>
  <c r="AE13" i="2"/>
  <c r="AF13" i="2"/>
  <c r="D7" i="1"/>
  <c r="E7" i="1"/>
  <c r="F7" i="1"/>
  <c r="G7" i="1"/>
  <c r="G34" i="1" s="1"/>
  <c r="H7" i="1"/>
  <c r="I7" i="1"/>
  <c r="D12" i="1"/>
  <c r="E12" i="1"/>
  <c r="F12" i="1"/>
  <c r="G12" i="1"/>
  <c r="H12" i="1"/>
  <c r="I12" i="1"/>
  <c r="D19" i="1"/>
  <c r="E19" i="1"/>
  <c r="F19" i="1"/>
  <c r="G19" i="1"/>
  <c r="H19" i="1"/>
  <c r="I19" i="1"/>
  <c r="D27" i="1"/>
  <c r="D34" i="1" s="1"/>
  <c r="E27" i="1"/>
  <c r="F27" i="1"/>
  <c r="G27" i="1"/>
  <c r="H27" i="1"/>
  <c r="I27" i="1"/>
  <c r="H34" i="1"/>
  <c r="D35" i="1"/>
  <c r="E35" i="1"/>
  <c r="F35" i="1"/>
  <c r="G35" i="1"/>
  <c r="H35" i="1"/>
  <c r="I35" i="1"/>
  <c r="D36" i="1"/>
  <c r="E36" i="1"/>
  <c r="F36" i="1"/>
  <c r="G36" i="1"/>
  <c r="H36" i="1"/>
  <c r="I36" i="1"/>
  <c r="C8" i="1"/>
  <c r="AB8" i="1" s="1"/>
  <c r="AD8" i="1"/>
  <c r="AE8" i="1"/>
  <c r="C9" i="1"/>
  <c r="AB9" i="1" s="1"/>
  <c r="AD9" i="1"/>
  <c r="AE9" i="1"/>
  <c r="C10" i="1"/>
  <c r="AB10" i="1" s="1"/>
  <c r="AD10" i="1"/>
  <c r="AE10" i="1"/>
  <c r="D7" i="28"/>
  <c r="D22" i="28" s="1"/>
  <c r="E7" i="28"/>
  <c r="E22" i="28" s="1"/>
  <c r="F7" i="28"/>
  <c r="F22" i="28"/>
  <c r="F34" i="1" l="1"/>
  <c r="E34" i="1"/>
  <c r="AC10" i="2"/>
  <c r="I34" i="1"/>
  <c r="AC10" i="1"/>
  <c r="AD9" i="2"/>
  <c r="AC9" i="1"/>
  <c r="AD12" i="2"/>
  <c r="AD8" i="2"/>
  <c r="AD11" i="2"/>
  <c r="AC8" i="1"/>
  <c r="C8" i="50" l="1"/>
  <c r="C35" i="50"/>
  <c r="C29" i="50"/>
  <c r="C30" i="50"/>
  <c r="C31" i="50"/>
  <c r="C32" i="50"/>
  <c r="C33" i="50"/>
  <c r="C34" i="50"/>
  <c r="C28" i="50"/>
  <c r="C21" i="50"/>
  <c r="C22" i="50"/>
  <c r="C23" i="50"/>
  <c r="C24" i="50"/>
  <c r="C25" i="50"/>
  <c r="C26" i="50"/>
  <c r="C20" i="50"/>
  <c r="C14" i="50"/>
  <c r="C15" i="50"/>
  <c r="C16" i="50"/>
  <c r="C17" i="50"/>
  <c r="C18" i="50"/>
  <c r="C13" i="50"/>
  <c r="C31" i="11"/>
  <c r="U31" i="11" s="1"/>
  <c r="C21" i="12"/>
  <c r="S21" i="12" s="1"/>
  <c r="C139" i="62"/>
  <c r="C31" i="27"/>
  <c r="C21" i="28"/>
  <c r="W8" i="28"/>
  <c r="W9" i="28"/>
  <c r="W10" i="28"/>
  <c r="W11" i="28"/>
  <c r="W12" i="28"/>
  <c r="W13" i="28"/>
  <c r="W14" i="28"/>
  <c r="W15" i="28"/>
  <c r="W16" i="28"/>
  <c r="U10" i="58"/>
  <c r="C777" i="62" s="1"/>
  <c r="V10" i="58"/>
  <c r="C778" i="62" s="1"/>
  <c r="W10" i="58"/>
  <c r="C779" i="62" s="1"/>
  <c r="X10" i="58"/>
  <c r="C780" i="62" s="1"/>
  <c r="Y10" i="58"/>
  <c r="C781" i="62" s="1"/>
  <c r="Z10" i="58"/>
  <c r="C782" i="62" s="1"/>
  <c r="AA10" i="58"/>
  <c r="C783" i="62" s="1"/>
  <c r="AB10" i="58"/>
  <c r="C784" i="62" s="1"/>
  <c r="AC10" i="58"/>
  <c r="C785" i="62" s="1"/>
  <c r="C445" i="62" l="1"/>
  <c r="C408" i="62"/>
  <c r="C15" i="23"/>
  <c r="AC15" i="23" s="1"/>
  <c r="C14" i="23"/>
  <c r="AC14" i="23" s="1"/>
  <c r="C13" i="23"/>
  <c r="AC13" i="23" s="1"/>
  <c r="C12" i="23"/>
  <c r="AC12" i="23" s="1"/>
  <c r="C11" i="23"/>
  <c r="AC11" i="23" s="1"/>
  <c r="C10" i="23"/>
  <c r="AC10" i="23" s="1"/>
  <c r="C9" i="23"/>
  <c r="AC9" i="23" s="1"/>
  <c r="G8" i="23"/>
  <c r="C20" i="23" s="1"/>
  <c r="F8" i="23"/>
  <c r="C19" i="23" s="1"/>
  <c r="E8" i="23"/>
  <c r="C18" i="23" s="1"/>
  <c r="D8" i="23"/>
  <c r="C17" i="23" s="1"/>
  <c r="H9" i="23"/>
  <c r="S19" i="11"/>
  <c r="S12" i="11"/>
  <c r="S7" i="11"/>
  <c r="S32" i="11" s="1"/>
  <c r="Q7" i="12"/>
  <c r="O7" i="12"/>
  <c r="P7" i="12"/>
  <c r="Y8" i="27"/>
  <c r="Y9" i="27"/>
  <c r="Y10" i="27"/>
  <c r="Y11" i="27"/>
  <c r="Y13" i="27"/>
  <c r="Y14" i="27"/>
  <c r="Y15" i="27"/>
  <c r="Y16" i="27"/>
  <c r="Y17" i="27"/>
  <c r="Y18" i="27"/>
  <c r="Y20" i="27"/>
  <c r="Y21" i="27"/>
  <c r="Y22" i="27"/>
  <c r="Y23" i="27"/>
  <c r="Y24" i="27"/>
  <c r="Y25" i="27"/>
  <c r="Y26" i="27"/>
  <c r="V19" i="27"/>
  <c r="V12" i="27"/>
  <c r="V7" i="27"/>
  <c r="T7" i="28"/>
  <c r="Z26" i="17"/>
  <c r="Z18" i="17"/>
  <c r="Z38" i="17" s="1"/>
  <c r="Z12" i="17"/>
  <c r="Z7" i="17"/>
  <c r="C596" i="62" s="1"/>
  <c r="AC27" i="35"/>
  <c r="AC19" i="35"/>
  <c r="AC12" i="35"/>
  <c r="AC7" i="35"/>
  <c r="C292" i="62" s="1"/>
  <c r="P6" i="8"/>
  <c r="C151" i="62" s="1"/>
  <c r="Q19" i="27"/>
  <c r="Q12" i="27"/>
  <c r="Q7" i="27"/>
  <c r="O26" i="2"/>
  <c r="O25" i="2"/>
  <c r="L7" i="28"/>
  <c r="C84" i="62" s="1"/>
  <c r="O17" i="2"/>
  <c r="O7" i="2"/>
  <c r="C14" i="62" s="1"/>
  <c r="S9" i="13"/>
  <c r="S10" i="13"/>
  <c r="S11" i="13"/>
  <c r="S12" i="13"/>
  <c r="S13" i="13"/>
  <c r="S14" i="13"/>
  <c r="S15" i="13"/>
  <c r="S16" i="13"/>
  <c r="I17" i="13"/>
  <c r="I8" i="13"/>
  <c r="H17" i="13"/>
  <c r="H8" i="13"/>
  <c r="C453" i="62" s="1"/>
  <c r="C24" i="9"/>
  <c r="AD30" i="40"/>
  <c r="AD23" i="40"/>
  <c r="AD16" i="40"/>
  <c r="AD9" i="40"/>
  <c r="C819" i="62" s="1"/>
  <c r="AC9" i="40"/>
  <c r="AB9" i="40"/>
  <c r="AC16" i="40"/>
  <c r="AB16" i="40"/>
  <c r="AB23" i="40"/>
  <c r="AC23" i="40"/>
  <c r="AC30" i="40"/>
  <c r="C817" i="62"/>
  <c r="G9" i="40"/>
  <c r="F9" i="40"/>
  <c r="E9" i="40"/>
  <c r="D9" i="40"/>
  <c r="AL9" i="40"/>
  <c r="AK9" i="40"/>
  <c r="AJ9" i="40"/>
  <c r="AI9" i="40"/>
  <c r="AH9" i="40"/>
  <c r="AG9" i="40"/>
  <c r="AF9" i="40"/>
  <c r="AE9" i="40"/>
  <c r="AD15" i="23" l="1"/>
  <c r="AD11" i="23"/>
  <c r="C818" i="62"/>
  <c r="AC37" i="40"/>
  <c r="V32" i="27"/>
  <c r="AD37" i="40"/>
  <c r="Q32" i="27"/>
  <c r="C112" i="62"/>
  <c r="AD13" i="23"/>
  <c r="AD9" i="23"/>
  <c r="C454" i="62"/>
  <c r="AD14" i="23"/>
  <c r="AD12" i="23"/>
  <c r="AD10" i="23"/>
  <c r="O24" i="2"/>
  <c r="C97" i="62"/>
  <c r="L22" i="28"/>
  <c r="AC41" i="35"/>
  <c r="C8" i="23"/>
  <c r="C16" i="23"/>
  <c r="Q33" i="27"/>
  <c r="C441" i="62"/>
  <c r="C375" i="62"/>
  <c r="C135" i="62"/>
  <c r="C94" i="62"/>
  <c r="C727" i="62" l="1"/>
  <c r="AC8" i="23"/>
  <c r="C9" i="58"/>
  <c r="P18" i="23"/>
  <c r="P19" i="23"/>
  <c r="P20" i="23"/>
  <c r="P17" i="23"/>
  <c r="Q16" i="23"/>
  <c r="R16" i="23"/>
  <c r="S16" i="23"/>
  <c r="T16" i="23"/>
  <c r="U16" i="23"/>
  <c r="V16" i="23"/>
  <c r="W16" i="23"/>
  <c r="X16" i="23"/>
  <c r="Y18" i="23"/>
  <c r="Y19" i="23"/>
  <c r="Y20" i="23"/>
  <c r="Y17" i="23"/>
  <c r="AD21" i="32"/>
  <c r="AE21" i="32"/>
  <c r="AC21" i="32"/>
  <c r="H27" i="50"/>
  <c r="H19" i="50"/>
  <c r="H12" i="50"/>
  <c r="I12" i="50"/>
  <c r="D7" i="50"/>
  <c r="E7" i="50"/>
  <c r="F7" i="50"/>
  <c r="G7" i="50"/>
  <c r="C323" i="62" s="1"/>
  <c r="H7" i="50"/>
  <c r="I7" i="50"/>
  <c r="J7" i="50"/>
  <c r="C326" i="62" s="1"/>
  <c r="K7" i="50"/>
  <c r="C327" i="62" s="1"/>
  <c r="L7" i="50"/>
  <c r="C328" i="62" s="1"/>
  <c r="M7" i="50"/>
  <c r="C329" i="62" s="1"/>
  <c r="N7" i="50"/>
  <c r="C330" i="62" s="1"/>
  <c r="O7" i="50"/>
  <c r="C331" i="62" s="1"/>
  <c r="P7" i="50"/>
  <c r="C332" i="62" s="1"/>
  <c r="Q7" i="50"/>
  <c r="C333" i="62" s="1"/>
  <c r="R7" i="50"/>
  <c r="C334" i="62" s="1"/>
  <c r="S7" i="50"/>
  <c r="C335" i="62" s="1"/>
  <c r="T7" i="50"/>
  <c r="U7" i="50"/>
  <c r="V7" i="50"/>
  <c r="W7" i="50"/>
  <c r="X7" i="50"/>
  <c r="Y7" i="50"/>
  <c r="Z7" i="50"/>
  <c r="C10" i="51"/>
  <c r="V10" i="51" s="1"/>
  <c r="C11" i="51"/>
  <c r="C12" i="51"/>
  <c r="V12" i="51" s="1"/>
  <c r="C13" i="51"/>
  <c r="C14" i="51"/>
  <c r="W14" i="51" s="1"/>
  <c r="X9" i="51"/>
  <c r="Y9" i="51"/>
  <c r="X10" i="51"/>
  <c r="Y10" i="51"/>
  <c r="X11" i="51"/>
  <c r="Y11" i="51"/>
  <c r="X12" i="51"/>
  <c r="Y12" i="51"/>
  <c r="W13" i="51"/>
  <c r="X13" i="51"/>
  <c r="Y13" i="51"/>
  <c r="V14" i="51"/>
  <c r="X14" i="51"/>
  <c r="Y14" i="51"/>
  <c r="X15" i="51"/>
  <c r="Y15" i="51"/>
  <c r="X16" i="51"/>
  <c r="Y16" i="51"/>
  <c r="X17" i="51"/>
  <c r="Y17" i="51"/>
  <c r="Y8" i="51"/>
  <c r="X8" i="51"/>
  <c r="C8" i="51"/>
  <c r="Y24" i="9"/>
  <c r="X24" i="9"/>
  <c r="W24" i="9"/>
  <c r="L36" i="1"/>
  <c r="L35" i="1"/>
  <c r="O27" i="35"/>
  <c r="O19" i="35"/>
  <c r="O12" i="35"/>
  <c r="O7" i="35"/>
  <c r="H39" i="50"/>
  <c r="H38" i="50"/>
  <c r="N6" i="16"/>
  <c r="C500" i="62" s="1"/>
  <c r="U6" i="8"/>
  <c r="C156" i="62" s="1"/>
  <c r="C37" i="35"/>
  <c r="L30" i="7"/>
  <c r="L22" i="7"/>
  <c r="L11" i="7"/>
  <c r="L6" i="7"/>
  <c r="I19" i="27"/>
  <c r="J19" i="27"/>
  <c r="I12" i="27"/>
  <c r="J12" i="27"/>
  <c r="I7" i="27"/>
  <c r="J7" i="27"/>
  <c r="J27" i="1"/>
  <c r="K27" i="1"/>
  <c r="L27" i="1"/>
  <c r="N27" i="1"/>
  <c r="O27" i="1"/>
  <c r="P27" i="1"/>
  <c r="Q27" i="1"/>
  <c r="R27" i="1"/>
  <c r="S27" i="1"/>
  <c r="T27" i="1"/>
  <c r="U27" i="1"/>
  <c r="V27" i="1"/>
  <c r="J19" i="1"/>
  <c r="K19" i="1"/>
  <c r="L19" i="1"/>
  <c r="M19" i="1"/>
  <c r="N19" i="1"/>
  <c r="O19" i="1"/>
  <c r="P19" i="1"/>
  <c r="Q19" i="1"/>
  <c r="R19" i="1"/>
  <c r="S19" i="1"/>
  <c r="T19" i="1"/>
  <c r="U19" i="1"/>
  <c r="V19" i="1"/>
  <c r="W19" i="1"/>
  <c r="X19" i="1"/>
  <c r="Y19" i="1"/>
  <c r="Z19" i="1"/>
  <c r="AA19" i="1"/>
  <c r="J12" i="1"/>
  <c r="K12" i="1"/>
  <c r="L12" i="1"/>
  <c r="M12" i="1"/>
  <c r="N12" i="1"/>
  <c r="O12" i="1"/>
  <c r="P12" i="1"/>
  <c r="Q12" i="1"/>
  <c r="S12" i="1"/>
  <c r="T12" i="1"/>
  <c r="U12" i="1"/>
  <c r="V12" i="1"/>
  <c r="W12" i="1"/>
  <c r="X12" i="1"/>
  <c r="Y12" i="1"/>
  <c r="Z12" i="1"/>
  <c r="AA12" i="1"/>
  <c r="J7" i="1"/>
  <c r="K7" i="1"/>
  <c r="C37" i="62" s="1"/>
  <c r="L7" i="1"/>
  <c r="C38" i="62" s="1"/>
  <c r="M7" i="1"/>
  <c r="N7" i="1"/>
  <c r="O7" i="1"/>
  <c r="P7" i="1"/>
  <c r="Q7" i="1"/>
  <c r="R7" i="1"/>
  <c r="S7" i="1"/>
  <c r="T7" i="1"/>
  <c r="C47" i="62" s="1"/>
  <c r="U7" i="1"/>
  <c r="C48" i="62" s="1"/>
  <c r="V7" i="1"/>
  <c r="W7" i="1"/>
  <c r="X7" i="1"/>
  <c r="Y7" i="1"/>
  <c r="Z7" i="1"/>
  <c r="AA7" i="1"/>
  <c r="C13" i="40"/>
  <c r="C19" i="8"/>
  <c r="C167" i="62" s="1"/>
  <c r="C18" i="8"/>
  <c r="C166" i="62" s="1"/>
  <c r="C17" i="8"/>
  <c r="D16" i="8"/>
  <c r="E16" i="8"/>
  <c r="F16" i="8"/>
  <c r="G16" i="8"/>
  <c r="H16" i="8"/>
  <c r="I16" i="8"/>
  <c r="J16" i="8"/>
  <c r="K16" i="8"/>
  <c r="C211" i="62"/>
  <c r="C210" i="62"/>
  <c r="N15" i="14"/>
  <c r="H15" i="14"/>
  <c r="I30" i="7"/>
  <c r="J30" i="7"/>
  <c r="K30" i="7"/>
  <c r="M30" i="7"/>
  <c r="D30" i="7"/>
  <c r="E30" i="7"/>
  <c r="F30" i="7"/>
  <c r="G30" i="7"/>
  <c r="H30" i="7"/>
  <c r="N16" i="23"/>
  <c r="O16" i="23"/>
  <c r="Z16" i="23"/>
  <c r="AA16" i="23"/>
  <c r="AB16" i="23"/>
  <c r="M16" i="23"/>
  <c r="AF21" i="32"/>
  <c r="P21" i="32"/>
  <c r="Q21" i="32"/>
  <c r="O21" i="32"/>
  <c r="C28" i="21"/>
  <c r="C685" i="62" s="1"/>
  <c r="C27" i="21"/>
  <c r="C684" i="62" s="1"/>
  <c r="C26" i="21"/>
  <c r="C683" i="62" s="1"/>
  <c r="C25" i="21"/>
  <c r="C682" i="62" s="1"/>
  <c r="C24" i="21"/>
  <c r="C681" i="62" s="1"/>
  <c r="C23" i="21"/>
  <c r="C680" i="62" s="1"/>
  <c r="G22" i="21"/>
  <c r="F22" i="21"/>
  <c r="E22" i="21"/>
  <c r="D22" i="21"/>
  <c r="C34" i="17"/>
  <c r="C35" i="17"/>
  <c r="C36" i="17"/>
  <c r="C33" i="17"/>
  <c r="D32" i="17"/>
  <c r="E32" i="17"/>
  <c r="F32" i="17"/>
  <c r="G32" i="17"/>
  <c r="H32" i="17"/>
  <c r="I32" i="17"/>
  <c r="C18" i="16"/>
  <c r="C19" i="16"/>
  <c r="C17" i="16"/>
  <c r="D16" i="16"/>
  <c r="E16" i="16"/>
  <c r="F16" i="16"/>
  <c r="G16" i="16"/>
  <c r="C32" i="15"/>
  <c r="C33" i="15"/>
  <c r="C31" i="15"/>
  <c r="D30" i="15"/>
  <c r="E30" i="15"/>
  <c r="F30" i="15"/>
  <c r="G30" i="15"/>
  <c r="C18" i="14"/>
  <c r="C19" i="14"/>
  <c r="C17" i="14"/>
  <c r="C16" i="14"/>
  <c r="Q15" i="14"/>
  <c r="R15" i="14"/>
  <c r="S15" i="14"/>
  <c r="T15" i="14"/>
  <c r="U15" i="14"/>
  <c r="V15" i="14"/>
  <c r="W15" i="14"/>
  <c r="X15" i="14"/>
  <c r="Y15" i="14"/>
  <c r="Z15" i="14"/>
  <c r="AA15" i="14"/>
  <c r="P15" i="14"/>
  <c r="K17" i="13"/>
  <c r="L17" i="13"/>
  <c r="M17" i="13"/>
  <c r="N17" i="13"/>
  <c r="O17" i="13"/>
  <c r="P17" i="13"/>
  <c r="Q17" i="13"/>
  <c r="R17" i="13"/>
  <c r="J17" i="13"/>
  <c r="D25" i="9"/>
  <c r="E25" i="9"/>
  <c r="F25" i="9"/>
  <c r="G25" i="9"/>
  <c r="H25" i="9"/>
  <c r="I25" i="9"/>
  <c r="J25" i="9"/>
  <c r="C28" i="9"/>
  <c r="C380" i="62" s="1"/>
  <c r="C29" i="9"/>
  <c r="C381" i="62" s="1"/>
  <c r="C30" i="9"/>
  <c r="C382" i="62" s="1"/>
  <c r="C31" i="9"/>
  <c r="C383" i="62" s="1"/>
  <c r="C27" i="9"/>
  <c r="C379" i="62" s="1"/>
  <c r="C26" i="9"/>
  <c r="C378" i="62" s="1"/>
  <c r="C25" i="36"/>
  <c r="C220" i="62" s="1"/>
  <c r="C24" i="36"/>
  <c r="C23" i="36"/>
  <c r="C22" i="36"/>
  <c r="D21" i="36"/>
  <c r="E21" i="36"/>
  <c r="F21" i="36"/>
  <c r="C38" i="35"/>
  <c r="C35" i="35"/>
  <c r="C249" i="62" s="1"/>
  <c r="C36" i="35"/>
  <c r="C250" i="62" s="1"/>
  <c r="C34" i="35"/>
  <c r="C248" i="62" s="1"/>
  <c r="C33" i="35"/>
  <c r="D32" i="35"/>
  <c r="E32" i="35"/>
  <c r="F32" i="35"/>
  <c r="G32" i="35"/>
  <c r="H32" i="35"/>
  <c r="I32" i="35"/>
  <c r="J32" i="35"/>
  <c r="I27" i="50"/>
  <c r="J27" i="50"/>
  <c r="I19" i="50"/>
  <c r="C27" i="1" l="1"/>
  <c r="C15" i="14"/>
  <c r="P16" i="23"/>
  <c r="O41" i="35"/>
  <c r="C251" i="62"/>
  <c r="I33" i="27"/>
  <c r="AD9" i="58"/>
  <c r="L34" i="1"/>
  <c r="Y16" i="23"/>
  <c r="C16" i="8"/>
  <c r="C164" i="62" s="1"/>
  <c r="C165" i="62"/>
  <c r="V13" i="51"/>
  <c r="V11" i="51"/>
  <c r="C104" i="62"/>
  <c r="W11" i="51"/>
  <c r="H37" i="50"/>
  <c r="C324" i="62"/>
  <c r="C32" i="17"/>
  <c r="L35" i="7"/>
  <c r="W12" i="51"/>
  <c r="C25" i="9"/>
  <c r="C377" i="62" s="1"/>
  <c r="I32" i="27"/>
  <c r="W8" i="51"/>
  <c r="W10" i="51"/>
  <c r="H40" i="50"/>
  <c r="V8" i="51"/>
  <c r="C208" i="62"/>
  <c r="C22" i="21"/>
  <c r="C16" i="16"/>
  <c r="C30" i="15"/>
  <c r="C21" i="36"/>
  <c r="M6" i="16"/>
  <c r="C499" i="62" s="1"/>
  <c r="N22" i="15"/>
  <c r="N11" i="15"/>
  <c r="N6" i="15"/>
  <c r="C520" i="62" s="1"/>
  <c r="T6" i="8"/>
  <c r="C155" i="62" s="1"/>
  <c r="T22" i="7"/>
  <c r="T11" i="7"/>
  <c r="T6" i="7"/>
  <c r="C181" i="62" s="1"/>
  <c r="U26" i="2"/>
  <c r="U25" i="2"/>
  <c r="V17" i="2"/>
  <c r="U17" i="2"/>
  <c r="U7" i="2"/>
  <c r="C20" i="62" s="1"/>
  <c r="T36" i="1"/>
  <c r="T35" i="1"/>
  <c r="T34" i="1"/>
  <c r="T10" i="58"/>
  <c r="C775" i="62" s="1"/>
  <c r="S10" i="58"/>
  <c r="C774" i="62" s="1"/>
  <c r="R10" i="58"/>
  <c r="C773" i="62" s="1"/>
  <c r="Q10" i="58"/>
  <c r="C772" i="62" s="1"/>
  <c r="P10" i="58"/>
  <c r="C771" i="62" s="1"/>
  <c r="O10" i="58"/>
  <c r="C770" i="62" s="1"/>
  <c r="N10" i="58"/>
  <c r="C769" i="62" s="1"/>
  <c r="M10" i="58"/>
  <c r="C768" i="62" s="1"/>
  <c r="L10" i="58"/>
  <c r="C767" i="62" s="1"/>
  <c r="K10" i="58"/>
  <c r="C766" i="62" s="1"/>
  <c r="J10" i="58"/>
  <c r="C765" i="62" s="1"/>
  <c r="I10" i="58"/>
  <c r="C763" i="62" s="1"/>
  <c r="H10" i="58"/>
  <c r="C762" i="62" s="1"/>
  <c r="G10" i="58"/>
  <c r="F10" i="58"/>
  <c r="C759" i="62" s="1"/>
  <c r="E10" i="58"/>
  <c r="C758" i="62" s="1"/>
  <c r="D10" i="58"/>
  <c r="C757" i="62" s="1"/>
  <c r="C8" i="58"/>
  <c r="C7" i="58"/>
  <c r="C6" i="58"/>
  <c r="AI30" i="40"/>
  <c r="AI23" i="40"/>
  <c r="AI16" i="40"/>
  <c r="C760" i="62" l="1"/>
  <c r="U24" i="2"/>
  <c r="AD7" i="58"/>
  <c r="AD8" i="58"/>
  <c r="AD6" i="58"/>
  <c r="N34" i="15"/>
  <c r="AI37" i="40"/>
  <c r="C826" i="62" s="1"/>
  <c r="C10" i="58"/>
  <c r="T35" i="7"/>
  <c r="AD10" i="58" l="1"/>
  <c r="C755" i="62"/>
  <c r="I40" i="50" l="1"/>
  <c r="I39" i="50"/>
  <c r="I38" i="50"/>
  <c r="I37" i="50"/>
  <c r="C9" i="50"/>
  <c r="C10" i="50"/>
  <c r="C11" i="50"/>
  <c r="V26" i="2"/>
  <c r="V25" i="2"/>
  <c r="J7" i="2"/>
  <c r="K7" i="2"/>
  <c r="C9" i="62" s="1"/>
  <c r="M7" i="2"/>
  <c r="C12" i="62" s="1"/>
  <c r="N7" i="2"/>
  <c r="C13" i="62" s="1"/>
  <c r="P7" i="2"/>
  <c r="C15" i="62" s="1"/>
  <c r="Q7" i="2"/>
  <c r="C16" i="62" s="1"/>
  <c r="R7" i="2"/>
  <c r="C17" i="62" s="1"/>
  <c r="S7" i="2"/>
  <c r="C18" i="62" s="1"/>
  <c r="T7" i="2"/>
  <c r="C19" i="62" s="1"/>
  <c r="V7" i="2"/>
  <c r="C21" i="62" s="1"/>
  <c r="N30" i="51"/>
  <c r="M30" i="51"/>
  <c r="L30" i="51"/>
  <c r="K30" i="51"/>
  <c r="J30" i="51"/>
  <c r="I30" i="51"/>
  <c r="H30" i="51"/>
  <c r="G30" i="51"/>
  <c r="F30" i="51"/>
  <c r="E30" i="51"/>
  <c r="D30" i="51"/>
  <c r="N29" i="51"/>
  <c r="M29" i="51"/>
  <c r="L29" i="51"/>
  <c r="K29" i="51"/>
  <c r="J29" i="51"/>
  <c r="I29" i="51"/>
  <c r="H29" i="51"/>
  <c r="G29" i="51"/>
  <c r="F29" i="51"/>
  <c r="E29" i="51"/>
  <c r="D29" i="51"/>
  <c r="C26" i="51"/>
  <c r="C319" i="62" s="1"/>
  <c r="C25" i="51"/>
  <c r="C24" i="51"/>
  <c r="C23" i="51"/>
  <c r="C22" i="51"/>
  <c r="C21" i="51"/>
  <c r="C20" i="51"/>
  <c r="C19" i="51"/>
  <c r="N18" i="51"/>
  <c r="M18" i="51"/>
  <c r="L18" i="51"/>
  <c r="K18" i="51"/>
  <c r="J18" i="51"/>
  <c r="I18" i="51"/>
  <c r="H18" i="51"/>
  <c r="G18" i="51"/>
  <c r="F18" i="51"/>
  <c r="E18" i="51"/>
  <c r="D18" i="51"/>
  <c r="C17" i="51"/>
  <c r="C16" i="51"/>
  <c r="C15" i="51"/>
  <c r="C9" i="51"/>
  <c r="U7" i="51"/>
  <c r="T7" i="51"/>
  <c r="S7" i="51"/>
  <c r="R7" i="51"/>
  <c r="Q7" i="51"/>
  <c r="P7" i="51"/>
  <c r="O7" i="51"/>
  <c r="N7" i="51"/>
  <c r="M7" i="51"/>
  <c r="L7" i="51"/>
  <c r="K7" i="51"/>
  <c r="J7" i="51"/>
  <c r="I7" i="51"/>
  <c r="C301" i="62" s="1"/>
  <c r="H7" i="51"/>
  <c r="G7" i="51"/>
  <c r="C298" i="62" s="1"/>
  <c r="F7" i="51"/>
  <c r="E7" i="51"/>
  <c r="D7" i="51"/>
  <c r="S40" i="50"/>
  <c r="S39" i="50"/>
  <c r="R39" i="50"/>
  <c r="Q39" i="50"/>
  <c r="P39" i="50"/>
  <c r="O39" i="50"/>
  <c r="N39" i="50"/>
  <c r="M39" i="50"/>
  <c r="L39" i="50"/>
  <c r="K39" i="50"/>
  <c r="J39" i="50"/>
  <c r="G39" i="50"/>
  <c r="F39" i="50"/>
  <c r="E39" i="50"/>
  <c r="D39" i="50"/>
  <c r="S38" i="50"/>
  <c r="R38" i="50"/>
  <c r="Q38" i="50"/>
  <c r="P38" i="50"/>
  <c r="O38" i="50"/>
  <c r="N38" i="50"/>
  <c r="M38" i="50"/>
  <c r="L38" i="50"/>
  <c r="K38" i="50"/>
  <c r="J38" i="50"/>
  <c r="G38" i="50"/>
  <c r="F38" i="50"/>
  <c r="E38" i="50"/>
  <c r="D38" i="50"/>
  <c r="C357" i="62"/>
  <c r="C356" i="62"/>
  <c r="C354" i="62"/>
  <c r="C353" i="62"/>
  <c r="C352" i="62"/>
  <c r="S27" i="50"/>
  <c r="R27" i="50"/>
  <c r="Q27" i="50"/>
  <c r="P27" i="50"/>
  <c r="O27" i="50"/>
  <c r="N27" i="50"/>
  <c r="M27" i="50"/>
  <c r="L27" i="50"/>
  <c r="K27" i="50"/>
  <c r="G27" i="50"/>
  <c r="F27" i="50"/>
  <c r="E27" i="50"/>
  <c r="D27" i="50"/>
  <c r="AD26" i="50"/>
  <c r="AC26" i="50"/>
  <c r="AD25" i="50"/>
  <c r="AC25" i="50"/>
  <c r="AD24" i="50"/>
  <c r="AC24" i="50"/>
  <c r="AD23" i="50"/>
  <c r="AC23" i="50"/>
  <c r="AD22" i="50"/>
  <c r="AC22" i="50"/>
  <c r="AD21" i="50"/>
  <c r="AC21" i="50"/>
  <c r="AD20" i="50"/>
  <c r="AC20" i="50"/>
  <c r="Z19" i="50"/>
  <c r="Y19" i="50"/>
  <c r="X19" i="50"/>
  <c r="W19" i="50"/>
  <c r="V19" i="50"/>
  <c r="U19" i="50"/>
  <c r="T19" i="50"/>
  <c r="S19" i="50"/>
  <c r="R19" i="50"/>
  <c r="Q19" i="50"/>
  <c r="P19" i="50"/>
  <c r="O19" i="50"/>
  <c r="N19" i="50"/>
  <c r="M19" i="50"/>
  <c r="L19" i="50"/>
  <c r="K19" i="50"/>
  <c r="J19" i="50"/>
  <c r="G19" i="50"/>
  <c r="F19" i="50"/>
  <c r="E19" i="50"/>
  <c r="D19" i="50"/>
  <c r="AD18" i="50"/>
  <c r="AC18" i="50"/>
  <c r="AD17" i="50"/>
  <c r="AC17" i="50"/>
  <c r="AD16" i="50"/>
  <c r="AC16" i="50"/>
  <c r="AD15" i="50"/>
  <c r="AC15" i="50"/>
  <c r="AD14" i="50"/>
  <c r="AC14" i="50"/>
  <c r="AD13" i="50"/>
  <c r="AC13" i="50"/>
  <c r="Z12" i="50"/>
  <c r="Y12" i="50"/>
  <c r="X12" i="50"/>
  <c r="W12" i="50"/>
  <c r="V12" i="50"/>
  <c r="U12" i="50"/>
  <c r="T12" i="50"/>
  <c r="S12" i="50"/>
  <c r="R12" i="50"/>
  <c r="Q12" i="50"/>
  <c r="P12" i="50"/>
  <c r="O12" i="50"/>
  <c r="N12" i="50"/>
  <c r="M12" i="50"/>
  <c r="L12" i="50"/>
  <c r="K12" i="50"/>
  <c r="J12" i="50"/>
  <c r="G12" i="50"/>
  <c r="F12" i="50"/>
  <c r="E12" i="50"/>
  <c r="D12" i="50"/>
  <c r="AD11" i="50"/>
  <c r="AC11" i="50"/>
  <c r="AD10" i="50"/>
  <c r="AC10" i="50"/>
  <c r="AD9" i="50"/>
  <c r="AC9" i="50"/>
  <c r="AD8" i="50"/>
  <c r="AC8" i="50"/>
  <c r="R40" i="50"/>
  <c r="P40" i="50"/>
  <c r="O40" i="50"/>
  <c r="M37" i="50"/>
  <c r="K40" i="50"/>
  <c r="J40" i="50"/>
  <c r="G40" i="50"/>
  <c r="F40" i="50"/>
  <c r="E40" i="50"/>
  <c r="D40" i="50"/>
  <c r="N31" i="51" l="1"/>
  <c r="C306" i="62"/>
  <c r="AB16" i="50"/>
  <c r="C339" i="62"/>
  <c r="AA26" i="50"/>
  <c r="C349" i="62"/>
  <c r="C27" i="50"/>
  <c r="C350" i="62" s="1"/>
  <c r="C351" i="62"/>
  <c r="AB21" i="50"/>
  <c r="C344" i="62"/>
  <c r="AB17" i="50"/>
  <c r="C340" i="62"/>
  <c r="AB22" i="50"/>
  <c r="C345" i="62"/>
  <c r="C45" i="50"/>
  <c r="C355" i="62"/>
  <c r="D31" i="51"/>
  <c r="AB18" i="50"/>
  <c r="C341" i="62"/>
  <c r="E31" i="51"/>
  <c r="V19" i="51"/>
  <c r="C312" i="62"/>
  <c r="AB23" i="50"/>
  <c r="C346" i="62"/>
  <c r="V9" i="51"/>
  <c r="W9" i="51"/>
  <c r="V20" i="51"/>
  <c r="C313" i="62"/>
  <c r="AB8" i="50"/>
  <c r="C308" i="62"/>
  <c r="V15" i="51"/>
  <c r="W15" i="51"/>
  <c r="V21" i="51"/>
  <c r="C314" i="62"/>
  <c r="AB11" i="50"/>
  <c r="C337" i="62"/>
  <c r="H31" i="51"/>
  <c r="C300" i="62"/>
  <c r="C309" i="62"/>
  <c r="V16" i="51"/>
  <c r="W16" i="51"/>
  <c r="V22" i="51"/>
  <c r="C315" i="62"/>
  <c r="AB14" i="50"/>
  <c r="AB24" i="50"/>
  <c r="C347" i="62"/>
  <c r="C310" i="62"/>
  <c r="V17" i="51"/>
  <c r="W17" i="51"/>
  <c r="V23" i="51"/>
  <c r="C316" i="62"/>
  <c r="AB9" i="50"/>
  <c r="J31" i="51"/>
  <c r="C302" i="62"/>
  <c r="V24" i="51"/>
  <c r="C317" i="62"/>
  <c r="K31" i="51"/>
  <c r="C303" i="62"/>
  <c r="V25" i="51"/>
  <c r="C318" i="62"/>
  <c r="AA15" i="50"/>
  <c r="AB25" i="50"/>
  <c r="C348" i="62"/>
  <c r="L31" i="51"/>
  <c r="C304" i="62"/>
  <c r="AB20" i="50"/>
  <c r="C343" i="62"/>
  <c r="M31" i="51"/>
  <c r="C305" i="62"/>
  <c r="C35" i="51"/>
  <c r="I28" i="51"/>
  <c r="C34" i="51"/>
  <c r="C37" i="51"/>
  <c r="I31" i="51"/>
  <c r="C38" i="51"/>
  <c r="F28" i="51"/>
  <c r="H28" i="51"/>
  <c r="F31" i="51"/>
  <c r="G28" i="51"/>
  <c r="G31" i="51"/>
  <c r="Q37" i="50"/>
  <c r="L37" i="50"/>
  <c r="S37" i="50"/>
  <c r="V24" i="2"/>
  <c r="C7" i="51"/>
  <c r="J28" i="51"/>
  <c r="K28" i="51"/>
  <c r="L28" i="51"/>
  <c r="M28" i="51"/>
  <c r="N28" i="51"/>
  <c r="C33" i="51"/>
  <c r="C32" i="51"/>
  <c r="X7" i="51"/>
  <c r="C18" i="51"/>
  <c r="C311" i="62" s="1"/>
  <c r="D28" i="51"/>
  <c r="C44" i="50"/>
  <c r="AB26" i="50"/>
  <c r="AD12" i="50"/>
  <c r="N37" i="50"/>
  <c r="AC19" i="50"/>
  <c r="Q40" i="50"/>
  <c r="P37" i="50"/>
  <c r="AA9" i="50"/>
  <c r="C42" i="50"/>
  <c r="AA23" i="50"/>
  <c r="C43" i="50"/>
  <c r="C7" i="50"/>
  <c r="C39" i="50"/>
  <c r="O37" i="50"/>
  <c r="V37" i="50"/>
  <c r="AB15" i="50"/>
  <c r="E37" i="50"/>
  <c r="F37" i="50"/>
  <c r="L40" i="50"/>
  <c r="M40" i="50"/>
  <c r="Z37" i="50"/>
  <c r="AC12" i="50"/>
  <c r="N40" i="50"/>
  <c r="C12" i="50"/>
  <c r="C41" i="50"/>
  <c r="U37" i="50"/>
  <c r="C46" i="50"/>
  <c r="C47" i="50"/>
  <c r="W37" i="50"/>
  <c r="X37" i="50"/>
  <c r="Y37" i="50"/>
  <c r="K37" i="50"/>
  <c r="R37" i="50"/>
  <c r="Y7" i="51"/>
  <c r="C29" i="51"/>
  <c r="V26" i="51"/>
  <c r="C30" i="51"/>
  <c r="E28" i="51"/>
  <c r="C36" i="51"/>
  <c r="AA10" i="50"/>
  <c r="AA24" i="50"/>
  <c r="AB10" i="50"/>
  <c r="C19" i="50"/>
  <c r="AA21" i="50"/>
  <c r="AC7" i="50"/>
  <c r="AA16" i="50"/>
  <c r="AD7" i="50"/>
  <c r="AA13" i="50"/>
  <c r="T37" i="50"/>
  <c r="AA11" i="50"/>
  <c r="AB13" i="50"/>
  <c r="AA25" i="50"/>
  <c r="AA8" i="50"/>
  <c r="AA22" i="50"/>
  <c r="D37" i="50"/>
  <c r="AA17" i="50"/>
  <c r="AA14" i="50"/>
  <c r="G37" i="50"/>
  <c r="AD19" i="50"/>
  <c r="J37" i="50"/>
  <c r="C38" i="50"/>
  <c r="AA20" i="50"/>
  <c r="AA18" i="50"/>
  <c r="C40" i="50" l="1"/>
  <c r="C321" i="62"/>
  <c r="AB19" i="50"/>
  <c r="C342" i="62"/>
  <c r="AB12" i="50"/>
  <c r="C338" i="62"/>
  <c r="C31" i="51"/>
  <c r="C296" i="62"/>
  <c r="W7" i="51"/>
  <c r="V7" i="51"/>
  <c r="C28" i="51"/>
  <c r="AB7" i="50"/>
  <c r="AA12" i="50"/>
  <c r="AA7" i="50"/>
  <c r="AA19" i="50"/>
  <c r="C37" i="50"/>
  <c r="P9" i="23"/>
  <c r="Y9" i="23"/>
  <c r="P10" i="23"/>
  <c r="Y10" i="23"/>
  <c r="P11" i="23"/>
  <c r="Y11" i="23"/>
  <c r="P12" i="23"/>
  <c r="Y12" i="23"/>
  <c r="P13" i="23"/>
  <c r="Y13" i="23"/>
  <c r="P14" i="23"/>
  <c r="Y14" i="23"/>
  <c r="P15" i="23"/>
  <c r="Y15" i="23"/>
  <c r="AG9" i="23"/>
  <c r="AJ11" i="32"/>
  <c r="AJ12" i="32"/>
  <c r="AJ13" i="32"/>
  <c r="AJ14" i="32"/>
  <c r="AJ15" i="32"/>
  <c r="AJ16" i="32"/>
  <c r="AJ17" i="32"/>
  <c r="AJ18" i="32"/>
  <c r="AJ19" i="32"/>
  <c r="AJ20" i="32"/>
  <c r="AJ10" i="32"/>
  <c r="V8" i="21"/>
  <c r="V9" i="21"/>
  <c r="V10" i="21"/>
  <c r="V11" i="21"/>
  <c r="V12" i="21"/>
  <c r="V13" i="21"/>
  <c r="V14" i="21"/>
  <c r="V15" i="21"/>
  <c r="V16" i="21"/>
  <c r="V18" i="21"/>
  <c r="V19" i="21"/>
  <c r="V20" i="21"/>
  <c r="V21" i="21"/>
  <c r="D26" i="20"/>
  <c r="E26" i="20"/>
  <c r="F26" i="20"/>
  <c r="G26" i="20"/>
  <c r="H26" i="20"/>
  <c r="I26" i="20"/>
  <c r="J26" i="20"/>
  <c r="K26" i="20"/>
  <c r="L26" i="20"/>
  <c r="M26" i="20"/>
  <c r="N26" i="20"/>
  <c r="D39" i="19"/>
  <c r="E39" i="19"/>
  <c r="F39" i="19"/>
  <c r="G39" i="19"/>
  <c r="H39" i="19"/>
  <c r="I39" i="19"/>
  <c r="J39" i="19"/>
  <c r="K39" i="19"/>
  <c r="L39" i="19"/>
  <c r="M39" i="19"/>
  <c r="N39" i="19"/>
  <c r="O39" i="19"/>
  <c r="P39" i="19"/>
  <c r="Q39" i="19"/>
  <c r="AA8" i="19"/>
  <c r="AA9" i="19"/>
  <c r="AA10" i="19"/>
  <c r="AA11" i="19"/>
  <c r="AA13" i="19"/>
  <c r="AA14" i="19"/>
  <c r="AA15" i="19"/>
  <c r="AA16" i="19"/>
  <c r="AA17" i="19"/>
  <c r="AA18" i="19"/>
  <c r="AA20" i="19"/>
  <c r="AA21" i="19"/>
  <c r="AA22" i="19"/>
  <c r="AA23" i="19"/>
  <c r="AA24" i="19"/>
  <c r="AA25" i="19"/>
  <c r="AA26" i="19"/>
  <c r="AB8" i="19"/>
  <c r="AB9" i="19"/>
  <c r="AB10" i="19"/>
  <c r="AB11" i="19"/>
  <c r="AB13" i="19"/>
  <c r="AB14" i="19"/>
  <c r="AB15" i="19"/>
  <c r="AB16" i="19"/>
  <c r="AB17" i="19"/>
  <c r="AB18" i="19"/>
  <c r="AB20" i="19"/>
  <c r="AB21" i="19"/>
  <c r="AB22" i="19"/>
  <c r="AB23" i="19"/>
  <c r="AB24" i="19"/>
  <c r="AB25" i="19"/>
  <c r="AB26" i="19"/>
  <c r="W8" i="17"/>
  <c r="W9" i="17"/>
  <c r="AD9" i="17" s="1"/>
  <c r="W10" i="17"/>
  <c r="AD10" i="17" s="1"/>
  <c r="W11" i="17"/>
  <c r="AD11" i="17" s="1"/>
  <c r="W13" i="17"/>
  <c r="W14" i="17"/>
  <c r="AD14" i="17" s="1"/>
  <c r="W15" i="17"/>
  <c r="AD15" i="17" s="1"/>
  <c r="W16" i="17"/>
  <c r="AD16" i="17" s="1"/>
  <c r="W17" i="17"/>
  <c r="AD17" i="17" s="1"/>
  <c r="W19" i="17"/>
  <c r="AD19" i="17" s="1"/>
  <c r="W20" i="17"/>
  <c r="AD20" i="17" s="1"/>
  <c r="W21" i="17"/>
  <c r="W22" i="17"/>
  <c r="AD22" i="17" s="1"/>
  <c r="W23" i="17"/>
  <c r="AD23" i="17" s="1"/>
  <c r="W24" i="17"/>
  <c r="AD24" i="17" s="1"/>
  <c r="W25" i="17"/>
  <c r="AD25" i="17" s="1"/>
  <c r="W27" i="17"/>
  <c r="W28" i="17"/>
  <c r="AD28" i="17" s="1"/>
  <c r="W29" i="17"/>
  <c r="AD29" i="17" s="1"/>
  <c r="W30" i="17"/>
  <c r="AD30" i="17" s="1"/>
  <c r="W31" i="17"/>
  <c r="AD31" i="17" s="1"/>
  <c r="V7" i="16"/>
  <c r="V8" i="16"/>
  <c r="V9" i="16"/>
  <c r="V10" i="16"/>
  <c r="V11" i="16"/>
  <c r="V12" i="16"/>
  <c r="V13" i="16"/>
  <c r="V14" i="16"/>
  <c r="V15" i="16"/>
  <c r="H8" i="14"/>
  <c r="AC8" i="14" s="1"/>
  <c r="V7" i="15"/>
  <c r="V8" i="15"/>
  <c r="V9" i="15"/>
  <c r="V10" i="15"/>
  <c r="V12" i="15"/>
  <c r="V13" i="15"/>
  <c r="V14" i="15"/>
  <c r="V15" i="15"/>
  <c r="V16" i="15"/>
  <c r="V17" i="15"/>
  <c r="V18" i="15"/>
  <c r="V19" i="15"/>
  <c r="V20" i="15"/>
  <c r="V21" i="15"/>
  <c r="V23" i="15"/>
  <c r="V24" i="15"/>
  <c r="V25" i="15"/>
  <c r="V26" i="15"/>
  <c r="V27" i="15"/>
  <c r="V28" i="15"/>
  <c r="V29" i="15"/>
  <c r="H14" i="14"/>
  <c r="D7" i="14"/>
  <c r="E7" i="14"/>
  <c r="F7" i="14"/>
  <c r="G7" i="14"/>
  <c r="I7" i="14"/>
  <c r="C468" i="62" s="1"/>
  <c r="J7" i="14"/>
  <c r="K7" i="14"/>
  <c r="L7" i="14"/>
  <c r="M7" i="14"/>
  <c r="C470" i="62" s="1"/>
  <c r="N7" i="14"/>
  <c r="C472" i="62" s="1"/>
  <c r="O7" i="14"/>
  <c r="C473" i="62" s="1"/>
  <c r="Q7" i="14"/>
  <c r="C478" i="62" s="1"/>
  <c r="R7" i="14"/>
  <c r="C479" i="62" s="1"/>
  <c r="S7" i="14"/>
  <c r="C480" i="62" s="1"/>
  <c r="T7" i="14"/>
  <c r="C481" i="62" s="1"/>
  <c r="U7" i="14"/>
  <c r="C482" i="62" s="1"/>
  <c r="V7" i="14"/>
  <c r="C484" i="62" s="1"/>
  <c r="W7" i="14"/>
  <c r="C485" i="62" s="1"/>
  <c r="X7" i="14"/>
  <c r="C486" i="62" s="1"/>
  <c r="Y7" i="14"/>
  <c r="C487" i="62" s="1"/>
  <c r="Z7" i="14"/>
  <c r="C488" i="62" s="1"/>
  <c r="AA7" i="14"/>
  <c r="C489" i="62" s="1"/>
  <c r="L7" i="9"/>
  <c r="C366" i="62" s="1"/>
  <c r="M7" i="9"/>
  <c r="C367" i="62" s="1"/>
  <c r="N7" i="9"/>
  <c r="O7" i="9"/>
  <c r="P7" i="9"/>
  <c r="Q7" i="9"/>
  <c r="R7" i="9"/>
  <c r="S7" i="9"/>
  <c r="T7" i="9"/>
  <c r="C385" i="62" s="1"/>
  <c r="U7" i="9"/>
  <c r="C386" i="62" s="1"/>
  <c r="V7" i="9"/>
  <c r="C387" i="62" s="1"/>
  <c r="W26" i="17" l="1"/>
  <c r="AD27" i="17"/>
  <c r="W18" i="17"/>
  <c r="AD21" i="17"/>
  <c r="W12" i="17"/>
  <c r="AD13" i="17"/>
  <c r="AG8" i="35"/>
  <c r="AG9" i="35"/>
  <c r="AG10" i="35"/>
  <c r="AG11" i="35"/>
  <c r="AG13" i="35"/>
  <c r="AG14" i="35"/>
  <c r="AG15" i="35"/>
  <c r="AG16" i="35"/>
  <c r="AG17" i="35"/>
  <c r="AG18" i="35"/>
  <c r="AG20" i="35"/>
  <c r="AG21" i="35"/>
  <c r="AG22" i="35"/>
  <c r="AG23" i="35"/>
  <c r="AG24" i="35"/>
  <c r="AG25" i="35"/>
  <c r="AG26" i="35"/>
  <c r="AG28" i="35"/>
  <c r="AG29" i="35"/>
  <c r="AG30" i="35"/>
  <c r="AG31" i="35"/>
  <c r="AD7" i="8" l="1"/>
  <c r="AD8" i="8"/>
  <c r="AD9" i="8"/>
  <c r="AD10" i="8"/>
  <c r="AD11" i="8"/>
  <c r="AD12" i="8"/>
  <c r="AD13" i="8"/>
  <c r="AD14" i="8"/>
  <c r="AD15" i="8"/>
  <c r="AF14" i="2"/>
  <c r="AF15" i="2"/>
  <c r="AF16" i="2"/>
  <c r="J26" i="2"/>
  <c r="K26" i="2"/>
  <c r="L26" i="2"/>
  <c r="M26" i="2"/>
  <c r="N26" i="2"/>
  <c r="P26" i="2"/>
  <c r="Q26" i="2"/>
  <c r="R26" i="2"/>
  <c r="S26" i="2"/>
  <c r="T26" i="2"/>
  <c r="W26" i="2"/>
  <c r="J36" i="1"/>
  <c r="K36" i="1"/>
  <c r="M36" i="1"/>
  <c r="N36" i="1"/>
  <c r="O36" i="1"/>
  <c r="P36" i="1"/>
  <c r="Q36" i="1"/>
  <c r="R36" i="1"/>
  <c r="S36" i="1"/>
  <c r="U36" i="1"/>
  <c r="V36" i="1"/>
  <c r="J25" i="2"/>
  <c r="K25" i="2"/>
  <c r="L25" i="2"/>
  <c r="M25" i="2"/>
  <c r="N25" i="2"/>
  <c r="P25" i="2"/>
  <c r="Q25" i="2"/>
  <c r="R25" i="2"/>
  <c r="S25" i="2"/>
  <c r="T25" i="2"/>
  <c r="W25" i="2"/>
  <c r="AE14" i="2"/>
  <c r="AE15" i="2"/>
  <c r="AE16" i="2"/>
  <c r="AE11" i="1"/>
  <c r="AE13" i="1"/>
  <c r="AE14" i="1"/>
  <c r="AE15" i="1"/>
  <c r="AE16" i="1"/>
  <c r="AE17" i="1"/>
  <c r="AE18" i="1"/>
  <c r="AE20" i="1"/>
  <c r="AE21" i="1"/>
  <c r="AE22" i="1"/>
  <c r="AE23" i="1"/>
  <c r="AE24" i="1"/>
  <c r="AE25" i="1"/>
  <c r="AE26" i="1"/>
  <c r="AD11" i="1"/>
  <c r="AD13" i="1"/>
  <c r="AD14" i="1"/>
  <c r="AD15" i="1"/>
  <c r="AD16" i="1"/>
  <c r="AD17" i="1"/>
  <c r="AD18" i="1"/>
  <c r="AD20" i="1"/>
  <c r="AD21" i="1"/>
  <c r="AD22" i="1"/>
  <c r="AD23" i="1"/>
  <c r="AD24" i="1"/>
  <c r="AD25" i="1"/>
  <c r="AD26" i="1"/>
  <c r="Y13" i="20" l="1"/>
  <c r="Y12" i="20"/>
  <c r="Y11" i="20"/>
  <c r="Y10" i="20"/>
  <c r="Y9" i="20"/>
  <c r="Y8" i="20"/>
  <c r="AM13" i="33" l="1"/>
  <c r="C879" i="62" s="1"/>
  <c r="D13" i="33"/>
  <c r="E13" i="33"/>
  <c r="F13" i="33"/>
  <c r="C841" i="62" s="1"/>
  <c r="G13" i="33"/>
  <c r="C842" i="62" s="1"/>
  <c r="H13" i="33"/>
  <c r="I13" i="33"/>
  <c r="C843" i="62" s="1"/>
  <c r="J13" i="33"/>
  <c r="K13" i="33"/>
  <c r="L13" i="33"/>
  <c r="C846" i="62" s="1"/>
  <c r="M13" i="33"/>
  <c r="C847" i="62" s="1"/>
  <c r="N13" i="33"/>
  <c r="C848" i="62" s="1"/>
  <c r="O13" i="33"/>
  <c r="C849" i="62" s="1"/>
  <c r="P13" i="33"/>
  <c r="C851" i="62" s="1"/>
  <c r="Q13" i="33"/>
  <c r="C852" i="62" s="1"/>
  <c r="R13" i="33"/>
  <c r="C853" i="62" s="1"/>
  <c r="S13" i="33"/>
  <c r="C855" i="62" s="1"/>
  <c r="T13" i="33"/>
  <c r="C856" i="62" s="1"/>
  <c r="U13" i="33"/>
  <c r="C857" i="62" s="1"/>
  <c r="V13" i="33"/>
  <c r="C859" i="62" s="1"/>
  <c r="W13" i="33"/>
  <c r="C860" i="62" s="1"/>
  <c r="X13" i="33"/>
  <c r="C861" i="62" s="1"/>
  <c r="Y13" i="33"/>
  <c r="C862" i="62" s="1"/>
  <c r="Z13" i="33"/>
  <c r="C864" i="62" s="1"/>
  <c r="AA13" i="33"/>
  <c r="C865" i="62" s="1"/>
  <c r="AB13" i="33"/>
  <c r="C866" i="62" s="1"/>
  <c r="AC13" i="33"/>
  <c r="C867" i="62" s="1"/>
  <c r="AD13" i="33"/>
  <c r="C869" i="62" s="1"/>
  <c r="AE13" i="33"/>
  <c r="C870" i="62" s="1"/>
  <c r="AF13" i="33"/>
  <c r="C871" i="62" s="1"/>
  <c r="AG13" i="33"/>
  <c r="C872" i="62" s="1"/>
  <c r="AH13" i="33"/>
  <c r="C873" i="62" s="1"/>
  <c r="AI13" i="33"/>
  <c r="C874" i="62" s="1"/>
  <c r="AJ13" i="33"/>
  <c r="C875" i="62" s="1"/>
  <c r="AK13" i="33"/>
  <c r="C877" i="62" s="1"/>
  <c r="AL13" i="33"/>
  <c r="C878" i="62" s="1"/>
  <c r="AB7" i="7" l="1"/>
  <c r="AB8" i="7"/>
  <c r="AB9" i="7"/>
  <c r="AB10" i="7"/>
  <c r="AB12" i="7"/>
  <c r="AB13" i="7"/>
  <c r="AB14" i="7"/>
  <c r="AB15" i="7"/>
  <c r="AB16" i="7"/>
  <c r="AB17" i="7"/>
  <c r="AB18" i="7"/>
  <c r="AB19" i="7"/>
  <c r="AB20" i="7"/>
  <c r="AB21" i="7"/>
  <c r="AB23" i="7"/>
  <c r="AB24" i="7"/>
  <c r="AB25" i="7"/>
  <c r="AB26" i="7"/>
  <c r="AB27" i="7"/>
  <c r="AB28" i="7"/>
  <c r="AB29" i="7"/>
  <c r="C36" i="40" l="1"/>
  <c r="C837" i="62" s="1"/>
  <c r="C35" i="40"/>
  <c r="C836" i="62" s="1"/>
  <c r="C34" i="40"/>
  <c r="C835" i="62" s="1"/>
  <c r="C33" i="40"/>
  <c r="C834" i="62" s="1"/>
  <c r="C32" i="40"/>
  <c r="C833" i="62" s="1"/>
  <c r="C31" i="40"/>
  <c r="C832" i="62" s="1"/>
  <c r="C29" i="40"/>
  <c r="C28" i="40"/>
  <c r="C27" i="40"/>
  <c r="C26" i="40"/>
  <c r="C25" i="40"/>
  <c r="C24" i="40"/>
  <c r="C22" i="40"/>
  <c r="C21" i="40"/>
  <c r="C20" i="40"/>
  <c r="C19" i="40"/>
  <c r="C18" i="40"/>
  <c r="C17" i="40"/>
  <c r="C15" i="40"/>
  <c r="C14" i="40"/>
  <c r="C12" i="40"/>
  <c r="C11" i="40"/>
  <c r="C10" i="40"/>
  <c r="O26" i="17"/>
  <c r="AD8" i="17"/>
  <c r="X26" i="17"/>
  <c r="Y26" i="17"/>
  <c r="AA26" i="17"/>
  <c r="C16" i="17"/>
  <c r="C578" i="62" s="1"/>
  <c r="H13" i="14"/>
  <c r="H12" i="14"/>
  <c r="H11" i="14"/>
  <c r="H10" i="14"/>
  <c r="H9" i="14"/>
  <c r="Y23" i="9"/>
  <c r="Y22" i="9"/>
  <c r="Y21" i="9"/>
  <c r="Y20" i="9"/>
  <c r="Y19" i="9"/>
  <c r="Y18" i="9"/>
  <c r="Y17" i="9"/>
  <c r="Y16" i="9"/>
  <c r="Y15" i="9"/>
  <c r="Y14" i="9"/>
  <c r="Y13" i="9"/>
  <c r="Y11" i="9"/>
  <c r="Y10" i="9"/>
  <c r="Y9" i="9"/>
  <c r="Y8" i="9"/>
  <c r="AD7" i="35"/>
  <c r="C293" i="62" s="1"/>
  <c r="AB7" i="35"/>
  <c r="AA7" i="35"/>
  <c r="Y7" i="35"/>
  <c r="C261" i="62" s="1"/>
  <c r="X7" i="35"/>
  <c r="C260" i="62" s="1"/>
  <c r="W7" i="35"/>
  <c r="C259" i="62" s="1"/>
  <c r="V7" i="35"/>
  <c r="C258" i="62" s="1"/>
  <c r="U7" i="35"/>
  <c r="C257" i="62" s="1"/>
  <c r="T7" i="35"/>
  <c r="C256" i="62" s="1"/>
  <c r="S7" i="35"/>
  <c r="C255" i="62" s="1"/>
  <c r="R7" i="35"/>
  <c r="C254" i="62" s="1"/>
  <c r="Q7" i="35"/>
  <c r="C253" i="62" s="1"/>
  <c r="P7" i="35"/>
  <c r="N7" i="35"/>
  <c r="M7" i="35"/>
  <c r="L7" i="35"/>
  <c r="K7" i="35"/>
  <c r="J7" i="35"/>
  <c r="C290" i="62" s="1"/>
  <c r="I7" i="35"/>
  <c r="C289" i="62" s="1"/>
  <c r="H7" i="35"/>
  <c r="C288" i="62" s="1"/>
  <c r="G7" i="35"/>
  <c r="C246" i="62" s="1"/>
  <c r="F7" i="35"/>
  <c r="C245" i="62" s="1"/>
  <c r="E7" i="35"/>
  <c r="C244" i="62" s="1"/>
  <c r="D7" i="35"/>
  <c r="C243" i="62" s="1"/>
  <c r="AD26" i="17" l="1"/>
  <c r="AB16" i="17"/>
  <c r="AC16" i="17"/>
  <c r="AB9" i="14"/>
  <c r="AC9" i="14"/>
  <c r="AB10" i="14"/>
  <c r="AC10" i="14"/>
  <c r="AB11" i="14"/>
  <c r="AC11" i="14"/>
  <c r="AB12" i="14"/>
  <c r="AC12" i="14"/>
  <c r="AC14" i="14"/>
  <c r="AB14" i="14"/>
  <c r="H7" i="14"/>
  <c r="C467" i="62" s="1"/>
  <c r="AB8" i="14"/>
  <c r="AB13" i="14"/>
  <c r="AC13" i="14"/>
  <c r="Z7" i="35"/>
  <c r="C291" i="62" s="1"/>
  <c r="R9" i="32"/>
  <c r="C708" i="62" s="1"/>
  <c r="AB10" i="32"/>
  <c r="AI10" i="32" s="1"/>
  <c r="N10" i="32"/>
  <c r="C20" i="32"/>
  <c r="C701" i="62" s="1"/>
  <c r="C10" i="32"/>
  <c r="C61" i="62"/>
  <c r="C63" i="62"/>
  <c r="C64" i="62"/>
  <c r="C65" i="62"/>
  <c r="C66" i="62"/>
  <c r="C67" i="62"/>
  <c r="C71" i="62"/>
  <c r="C72" i="62"/>
  <c r="C73" i="62"/>
  <c r="O7" i="21"/>
  <c r="N7" i="21"/>
  <c r="M7" i="21"/>
  <c r="C9" i="21"/>
  <c r="C8" i="21"/>
  <c r="C35" i="19"/>
  <c r="C655" i="62" s="1"/>
  <c r="C27" i="17"/>
  <c r="C589" i="62" s="1"/>
  <c r="Y7" i="17"/>
  <c r="X7" i="17"/>
  <c r="W7" i="17"/>
  <c r="C595" i="62" s="1"/>
  <c r="C11" i="17"/>
  <c r="C10" i="17"/>
  <c r="C572" i="62" s="1"/>
  <c r="C9" i="17"/>
  <c r="C571" i="62" s="1"/>
  <c r="C8" i="17"/>
  <c r="C570" i="62" s="1"/>
  <c r="D26" i="17"/>
  <c r="R26" i="17"/>
  <c r="E26" i="17"/>
  <c r="F26" i="17"/>
  <c r="G26" i="17"/>
  <c r="H26" i="17"/>
  <c r="I26" i="17"/>
  <c r="J26" i="17"/>
  <c r="K26" i="17"/>
  <c r="L26" i="17"/>
  <c r="M26" i="17"/>
  <c r="N26" i="17"/>
  <c r="P26" i="17"/>
  <c r="Q26" i="17"/>
  <c r="S26" i="17"/>
  <c r="T26" i="17"/>
  <c r="U26" i="17"/>
  <c r="V26" i="17"/>
  <c r="D18" i="17"/>
  <c r="E18" i="17"/>
  <c r="F18" i="17"/>
  <c r="G18" i="17"/>
  <c r="H18" i="17"/>
  <c r="I18" i="17"/>
  <c r="J18" i="17"/>
  <c r="K18" i="17"/>
  <c r="L18" i="17"/>
  <c r="M18" i="17"/>
  <c r="N18" i="17"/>
  <c r="O18" i="17"/>
  <c r="P18" i="17"/>
  <c r="Q18" i="17"/>
  <c r="R18" i="17"/>
  <c r="S18" i="17"/>
  <c r="T18" i="17"/>
  <c r="U18" i="17"/>
  <c r="V18" i="17"/>
  <c r="X18" i="17"/>
  <c r="Y18" i="17"/>
  <c r="AA18" i="17"/>
  <c r="D12" i="17"/>
  <c r="E12" i="17"/>
  <c r="F12" i="17"/>
  <c r="G12" i="17"/>
  <c r="H12" i="17"/>
  <c r="I12" i="17"/>
  <c r="J12" i="17"/>
  <c r="K12" i="17"/>
  <c r="L12" i="17"/>
  <c r="M12" i="17"/>
  <c r="N12" i="17"/>
  <c r="O12" i="17"/>
  <c r="P12" i="17"/>
  <c r="Q12" i="17"/>
  <c r="R12" i="17"/>
  <c r="S12" i="17"/>
  <c r="T12" i="17"/>
  <c r="U12" i="17"/>
  <c r="V12" i="17"/>
  <c r="X12" i="17"/>
  <c r="Y12" i="17"/>
  <c r="AA12" i="17"/>
  <c r="D7" i="17"/>
  <c r="C555" i="62" s="1"/>
  <c r="E7" i="17"/>
  <c r="C556" i="62" s="1"/>
  <c r="F7" i="17"/>
  <c r="C557" i="62" s="1"/>
  <c r="G7" i="17"/>
  <c r="C558" i="62" s="1"/>
  <c r="H7" i="17"/>
  <c r="I7" i="17"/>
  <c r="J7" i="17"/>
  <c r="K7" i="17"/>
  <c r="L7" i="17"/>
  <c r="M7" i="17"/>
  <c r="N7" i="17"/>
  <c r="C560" i="62" s="1"/>
  <c r="O7" i="17"/>
  <c r="C561" i="62" s="1"/>
  <c r="P7" i="17"/>
  <c r="C562" i="62" s="1"/>
  <c r="Q7" i="17"/>
  <c r="C563" i="62" s="1"/>
  <c r="R7" i="17"/>
  <c r="C564" i="62" s="1"/>
  <c r="S7" i="17"/>
  <c r="C565" i="62" s="1"/>
  <c r="T7" i="17"/>
  <c r="C566" i="62" s="1"/>
  <c r="U7" i="17"/>
  <c r="C567" i="62" s="1"/>
  <c r="V7" i="17"/>
  <c r="C568" i="62" s="1"/>
  <c r="AA7" i="17"/>
  <c r="C597" i="62" s="1"/>
  <c r="C573" i="62" l="1"/>
  <c r="AG7" i="35"/>
  <c r="AB26" i="1"/>
  <c r="AB25" i="1"/>
  <c r="AB23" i="1"/>
  <c r="AB24" i="1"/>
  <c r="AB22" i="1"/>
  <c r="AB21" i="1"/>
  <c r="AB20" i="1"/>
  <c r="T9" i="21"/>
  <c r="U9" i="21"/>
  <c r="U8" i="21"/>
  <c r="T8" i="21"/>
  <c r="AD12" i="17"/>
  <c r="Y38" i="17"/>
  <c r="AH10" i="32"/>
  <c r="AG10" i="32"/>
  <c r="AC27" i="17"/>
  <c r="X38" i="17"/>
  <c r="AD18" i="17"/>
  <c r="AD7" i="17"/>
  <c r="AB11" i="17"/>
  <c r="AC11" i="17"/>
  <c r="AB9" i="17"/>
  <c r="AC9" i="17"/>
  <c r="AB10" i="17"/>
  <c r="AC10" i="17"/>
  <c r="AC8" i="17"/>
  <c r="C36" i="1"/>
  <c r="AC26" i="1"/>
  <c r="AC23" i="1"/>
  <c r="AC25" i="1"/>
  <c r="AC22" i="1"/>
  <c r="AC21" i="1"/>
  <c r="AC24" i="1"/>
  <c r="AC20" i="1"/>
  <c r="AB27" i="17"/>
  <c r="G38" i="17"/>
  <c r="P38" i="17"/>
  <c r="AA38" i="17"/>
  <c r="N38" i="17"/>
  <c r="F38" i="17"/>
  <c r="M38" i="17"/>
  <c r="E38" i="17"/>
  <c r="V38" i="17"/>
  <c r="L38" i="17"/>
  <c r="R38" i="17"/>
  <c r="U38" i="17"/>
  <c r="K38" i="17"/>
  <c r="D38" i="17"/>
  <c r="T38" i="17"/>
  <c r="J38" i="17"/>
  <c r="C7" i="17"/>
  <c r="C553" i="62" s="1"/>
  <c r="AB8" i="17"/>
  <c r="S38" i="17"/>
  <c r="I38" i="17"/>
  <c r="W38" i="17"/>
  <c r="O38" i="17"/>
  <c r="Q38" i="17"/>
  <c r="H38" i="17"/>
  <c r="C18" i="12"/>
  <c r="C28" i="11"/>
  <c r="Q7" i="11"/>
  <c r="Q12" i="11"/>
  <c r="Q19" i="11"/>
  <c r="C18" i="28"/>
  <c r="C95" i="62" s="1"/>
  <c r="R7" i="28"/>
  <c r="C23" i="28" s="1"/>
  <c r="T19" i="27"/>
  <c r="T12" i="27"/>
  <c r="T7" i="27"/>
  <c r="C28" i="27"/>
  <c r="C136" i="62" s="1"/>
  <c r="U28" i="11" l="1"/>
  <c r="C442" i="62"/>
  <c r="S18" i="12"/>
  <c r="C405" i="62"/>
  <c r="AB7" i="17"/>
  <c r="AC7" i="17"/>
  <c r="C34" i="11"/>
  <c r="Q32" i="11"/>
  <c r="C34" i="27"/>
  <c r="T32" i="27"/>
  <c r="R6" i="16"/>
  <c r="C509" i="62" s="1"/>
  <c r="P9" i="40" l="1"/>
  <c r="P16" i="40"/>
  <c r="P23" i="40"/>
  <c r="P30" i="40"/>
  <c r="P37" i="40" l="1"/>
  <c r="C802" i="62" s="1"/>
  <c r="I25" i="20"/>
  <c r="J25" i="20"/>
  <c r="K25" i="20"/>
  <c r="L25" i="20"/>
  <c r="M25" i="20"/>
  <c r="N25" i="20"/>
  <c r="H38" i="19"/>
  <c r="I38" i="19"/>
  <c r="J38" i="19"/>
  <c r="K38" i="19"/>
  <c r="L38" i="19"/>
  <c r="M38" i="19"/>
  <c r="N38" i="19"/>
  <c r="O38" i="19"/>
  <c r="P38" i="19"/>
  <c r="Q38" i="19"/>
  <c r="H25" i="20" l="1"/>
  <c r="H15" i="23"/>
  <c r="C732" i="62" s="1"/>
  <c r="H14" i="23"/>
  <c r="H13" i="23"/>
  <c r="H12" i="23"/>
  <c r="H11" i="23"/>
  <c r="H10" i="23"/>
  <c r="L8" i="23" l="1"/>
  <c r="C730" i="62" s="1"/>
  <c r="K8" i="23"/>
  <c r="J8" i="23"/>
  <c r="I8" i="23"/>
  <c r="H18" i="23" l="1"/>
  <c r="H19" i="23"/>
  <c r="H17" i="23"/>
  <c r="H20" i="23"/>
  <c r="O16" i="36"/>
  <c r="P16" i="36"/>
  <c r="H16" i="23" l="1"/>
  <c r="N35" i="1"/>
  <c r="O35" i="1"/>
  <c r="P35" i="1"/>
  <c r="Q35" i="1"/>
  <c r="R35" i="1"/>
  <c r="S35" i="1"/>
  <c r="U35" i="1"/>
  <c r="V35" i="1"/>
  <c r="P8" i="13"/>
  <c r="C461" i="62" s="1"/>
  <c r="Q8" i="13"/>
  <c r="C462" i="62" s="1"/>
  <c r="I12" i="35" l="1"/>
  <c r="I19" i="35"/>
  <c r="I27" i="35"/>
  <c r="I41" i="35" l="1"/>
  <c r="O8" i="13"/>
  <c r="C460" i="62" s="1"/>
  <c r="C13" i="14"/>
  <c r="I6" i="16"/>
  <c r="C495" i="62" s="1"/>
  <c r="AL30" i="40"/>
  <c r="AK30" i="40"/>
  <c r="AJ30" i="40"/>
  <c r="AH30" i="40"/>
  <c r="AG30" i="40"/>
  <c r="AF30" i="40"/>
  <c r="AE30" i="40"/>
  <c r="AB30" i="40"/>
  <c r="AB37" i="40" s="1"/>
  <c r="AA30" i="40"/>
  <c r="Z30" i="40"/>
  <c r="Y30" i="40"/>
  <c r="X30" i="40"/>
  <c r="W30" i="40"/>
  <c r="V30" i="40"/>
  <c r="U30" i="40"/>
  <c r="T30" i="40"/>
  <c r="S30" i="40"/>
  <c r="R30" i="40"/>
  <c r="Q30" i="40"/>
  <c r="O30" i="40"/>
  <c r="N30" i="40"/>
  <c r="M30" i="40"/>
  <c r="L30" i="40"/>
  <c r="K30" i="40"/>
  <c r="J30" i="40"/>
  <c r="I30" i="40"/>
  <c r="H30" i="40"/>
  <c r="G30" i="40"/>
  <c r="F30" i="40"/>
  <c r="E30" i="40"/>
  <c r="D30" i="40"/>
  <c r="AL23" i="40"/>
  <c r="AK23" i="40"/>
  <c r="AJ23" i="40"/>
  <c r="AH23" i="40"/>
  <c r="AG23" i="40"/>
  <c r="AF23" i="40"/>
  <c r="AE23" i="40"/>
  <c r="AA23" i="40"/>
  <c r="Z23" i="40"/>
  <c r="Y23" i="40"/>
  <c r="X23" i="40"/>
  <c r="W23" i="40"/>
  <c r="V23" i="40"/>
  <c r="U23" i="40"/>
  <c r="T23" i="40"/>
  <c r="S23" i="40"/>
  <c r="R23" i="40"/>
  <c r="Q23" i="40"/>
  <c r="O23" i="40"/>
  <c r="N23" i="40"/>
  <c r="M23" i="40"/>
  <c r="L23" i="40"/>
  <c r="K23" i="40"/>
  <c r="J23" i="40"/>
  <c r="I23" i="40"/>
  <c r="H23" i="40"/>
  <c r="G23" i="40"/>
  <c r="F23" i="40"/>
  <c r="E23" i="40"/>
  <c r="D23" i="40"/>
  <c r="AL16" i="40"/>
  <c r="AK16" i="40"/>
  <c r="AJ16" i="40"/>
  <c r="AH16" i="40"/>
  <c r="AG16" i="40"/>
  <c r="AF16" i="40"/>
  <c r="AE16" i="40"/>
  <c r="AA16" i="40"/>
  <c r="Z16" i="40"/>
  <c r="Y16" i="40"/>
  <c r="X16" i="40"/>
  <c r="W16" i="40"/>
  <c r="V16" i="40"/>
  <c r="U16" i="40"/>
  <c r="T16" i="40"/>
  <c r="S16" i="40"/>
  <c r="R16" i="40"/>
  <c r="Q16" i="40"/>
  <c r="O16" i="40"/>
  <c r="N16" i="40"/>
  <c r="M16" i="40"/>
  <c r="L16" i="40"/>
  <c r="K16" i="40"/>
  <c r="J16" i="40"/>
  <c r="I16" i="40"/>
  <c r="H16" i="40"/>
  <c r="G16" i="40"/>
  <c r="F16" i="40"/>
  <c r="E16" i="40"/>
  <c r="D16" i="40"/>
  <c r="AA9" i="40"/>
  <c r="Z9" i="40"/>
  <c r="Y9" i="40"/>
  <c r="X9" i="40"/>
  <c r="W9" i="40"/>
  <c r="V9" i="40"/>
  <c r="U9" i="40"/>
  <c r="T9" i="40"/>
  <c r="S9" i="40"/>
  <c r="R9" i="40"/>
  <c r="Q9" i="40"/>
  <c r="O9" i="40"/>
  <c r="N9" i="40"/>
  <c r="M9" i="40"/>
  <c r="L9" i="40"/>
  <c r="K9" i="40"/>
  <c r="J9" i="40"/>
  <c r="I9" i="40"/>
  <c r="H9" i="40"/>
  <c r="X37" i="40" l="1"/>
  <c r="C812" i="62" s="1"/>
  <c r="C30" i="40"/>
  <c r="J37" i="40"/>
  <c r="C795" i="62" s="1"/>
  <c r="S37" i="40"/>
  <c r="C806" i="62" s="1"/>
  <c r="AA37" i="40"/>
  <c r="C815" i="62" s="1"/>
  <c r="P7" i="14"/>
  <c r="C477" i="62" s="1"/>
  <c r="C9" i="40"/>
  <c r="I37" i="40"/>
  <c r="C794" i="62" s="1"/>
  <c r="R37" i="40"/>
  <c r="C805" i="62" s="1"/>
  <c r="Z37" i="40"/>
  <c r="C814" i="62" s="1"/>
  <c r="AJ37" i="40"/>
  <c r="C827" i="62" s="1"/>
  <c r="G37" i="40"/>
  <c r="O37" i="40"/>
  <c r="C801" i="62" s="1"/>
  <c r="C16" i="40"/>
  <c r="AG37" i="40"/>
  <c r="C824" i="62" s="1"/>
  <c r="AK37" i="40"/>
  <c r="C829" i="62" s="1"/>
  <c r="C23" i="40"/>
  <c r="M37" i="40"/>
  <c r="C799" i="62" s="1"/>
  <c r="AE37" i="40"/>
  <c r="C822" i="62" s="1"/>
  <c r="D37" i="40"/>
  <c r="C789" i="62" s="1"/>
  <c r="K37" i="40"/>
  <c r="C796" i="62" s="1"/>
  <c r="T37" i="40"/>
  <c r="C807" i="62" s="1"/>
  <c r="AL37" i="40"/>
  <c r="C830" i="62" s="1"/>
  <c r="E37" i="40"/>
  <c r="C790" i="62" s="1"/>
  <c r="V37" i="40"/>
  <c r="C810" i="62" s="1"/>
  <c r="AF37" i="40"/>
  <c r="C823" i="62" s="1"/>
  <c r="N37" i="40"/>
  <c r="C800" i="62" s="1"/>
  <c r="H37" i="40"/>
  <c r="Q37" i="40"/>
  <c r="C803" i="62" s="1"/>
  <c r="Y37" i="40"/>
  <c r="C813" i="62" s="1"/>
  <c r="AH37" i="40"/>
  <c r="C825" i="62" s="1"/>
  <c r="F37" i="40"/>
  <c r="W37" i="40"/>
  <c r="C811" i="62" s="1"/>
  <c r="L37" i="40"/>
  <c r="C797" i="62" s="1"/>
  <c r="U37" i="40"/>
  <c r="C809" i="62" s="1"/>
  <c r="C793" i="62" l="1"/>
  <c r="C792" i="62"/>
  <c r="AD13" i="14"/>
  <c r="C37" i="40"/>
  <c r="C787" i="62" l="1"/>
  <c r="AE10" i="23" l="1"/>
  <c r="AE11" i="23"/>
  <c r="AE12" i="23"/>
  <c r="AE13" i="23"/>
  <c r="AE14" i="23"/>
  <c r="AE15" i="23"/>
  <c r="AF9" i="23"/>
  <c r="AE9" i="23"/>
  <c r="AA8" i="23"/>
  <c r="C752" i="62" s="1"/>
  <c r="AD9" i="32"/>
  <c r="C723" i="62" s="1"/>
  <c r="AB20" i="32"/>
  <c r="AB19" i="32"/>
  <c r="AI19" i="32" s="1"/>
  <c r="AB18" i="32"/>
  <c r="AI18" i="32" s="1"/>
  <c r="AB17" i="32"/>
  <c r="AI17" i="32" s="1"/>
  <c r="AB16" i="32"/>
  <c r="AI16" i="32" s="1"/>
  <c r="AB15" i="32"/>
  <c r="AI15" i="32" s="1"/>
  <c r="AB14" i="32"/>
  <c r="AI14" i="32" s="1"/>
  <c r="AB13" i="32"/>
  <c r="AI13" i="32" s="1"/>
  <c r="AB12" i="32"/>
  <c r="AI12" i="32" s="1"/>
  <c r="AB11" i="32"/>
  <c r="AI11" i="32" s="1"/>
  <c r="N20" i="32"/>
  <c r="N19" i="32"/>
  <c r="N18" i="32"/>
  <c r="N17" i="32"/>
  <c r="N16" i="32"/>
  <c r="N15" i="32"/>
  <c r="N14" i="32"/>
  <c r="N13" i="32"/>
  <c r="N12" i="32"/>
  <c r="N11" i="32"/>
  <c r="C29" i="21"/>
  <c r="C678" i="62" s="1"/>
  <c r="C22" i="20"/>
  <c r="C21" i="20"/>
  <c r="V21" i="20" s="1"/>
  <c r="C20" i="20"/>
  <c r="C19" i="20"/>
  <c r="V19" i="20" s="1"/>
  <c r="C16" i="20"/>
  <c r="V16" i="20" s="1"/>
  <c r="C15" i="20"/>
  <c r="V15" i="20" s="1"/>
  <c r="G38" i="19"/>
  <c r="F38" i="19"/>
  <c r="E38" i="19"/>
  <c r="D38" i="19"/>
  <c r="C29" i="19"/>
  <c r="N8" i="23"/>
  <c r="C735" i="62" s="1"/>
  <c r="O8" i="23"/>
  <c r="P9" i="32"/>
  <c r="C705" i="62" s="1"/>
  <c r="C23" i="17"/>
  <c r="C585" i="62" s="1"/>
  <c r="C24" i="17"/>
  <c r="C586" i="62" s="1"/>
  <c r="Y11" i="7"/>
  <c r="X11" i="7"/>
  <c r="V11" i="7"/>
  <c r="U11" i="7"/>
  <c r="S11" i="7"/>
  <c r="R11" i="7"/>
  <c r="Q11" i="7"/>
  <c r="P11" i="7"/>
  <c r="O11" i="7"/>
  <c r="N11" i="7"/>
  <c r="M11" i="7"/>
  <c r="K11" i="7"/>
  <c r="J11" i="7"/>
  <c r="I11" i="7"/>
  <c r="H11" i="7"/>
  <c r="G11" i="7"/>
  <c r="F11" i="7"/>
  <c r="E11" i="7"/>
  <c r="D11" i="7"/>
  <c r="S11" i="15"/>
  <c r="R11" i="15"/>
  <c r="P11" i="15"/>
  <c r="O11" i="15"/>
  <c r="M11" i="15"/>
  <c r="L11" i="15"/>
  <c r="K11" i="15"/>
  <c r="J11" i="15"/>
  <c r="I11" i="15"/>
  <c r="H11" i="15"/>
  <c r="G11" i="15"/>
  <c r="F11" i="15"/>
  <c r="E11" i="15"/>
  <c r="D11" i="15"/>
  <c r="O9" i="32"/>
  <c r="C704" i="62" s="1"/>
  <c r="Q9" i="32"/>
  <c r="C706" i="62" s="1"/>
  <c r="C15" i="21"/>
  <c r="X8" i="20"/>
  <c r="X9" i="20"/>
  <c r="X10" i="20"/>
  <c r="X11" i="20"/>
  <c r="X12" i="20"/>
  <c r="X13" i="20"/>
  <c r="G25" i="20"/>
  <c r="F25" i="20"/>
  <c r="E25" i="20"/>
  <c r="D25" i="20"/>
  <c r="C28" i="19"/>
  <c r="P7" i="20"/>
  <c r="C616" i="62" s="1"/>
  <c r="U7" i="20"/>
  <c r="C621" i="62" s="1"/>
  <c r="T7" i="20"/>
  <c r="C620" i="62" s="1"/>
  <c r="S7" i="20"/>
  <c r="C619" i="62" s="1"/>
  <c r="O7" i="20"/>
  <c r="C615" i="62" s="1"/>
  <c r="N7" i="20"/>
  <c r="C608" i="62" s="1"/>
  <c r="M7" i="20"/>
  <c r="C607" i="62" s="1"/>
  <c r="L7" i="20"/>
  <c r="C606" i="62" s="1"/>
  <c r="K7" i="20"/>
  <c r="C605" i="62" s="1"/>
  <c r="J7" i="20"/>
  <c r="C604" i="62" s="1"/>
  <c r="I7" i="20"/>
  <c r="C603" i="62" s="1"/>
  <c r="H7" i="20"/>
  <c r="G7" i="20"/>
  <c r="G27" i="20" s="1"/>
  <c r="F7" i="20"/>
  <c r="E7" i="20"/>
  <c r="D7" i="20"/>
  <c r="C32" i="19"/>
  <c r="C17" i="19"/>
  <c r="C645" i="62" s="1"/>
  <c r="C24" i="19"/>
  <c r="C652" i="62" s="1"/>
  <c r="S7" i="19"/>
  <c r="C658" i="62" s="1"/>
  <c r="U7" i="19"/>
  <c r="C660" i="62" s="1"/>
  <c r="V7" i="19"/>
  <c r="C661" i="62" s="1"/>
  <c r="W7" i="19"/>
  <c r="C662" i="62" s="1"/>
  <c r="X7" i="19"/>
  <c r="C663" i="62" s="1"/>
  <c r="S12" i="19"/>
  <c r="U12" i="19"/>
  <c r="V12" i="19"/>
  <c r="W12" i="19"/>
  <c r="X12" i="19"/>
  <c r="S19" i="19"/>
  <c r="U19" i="19"/>
  <c r="V19" i="19"/>
  <c r="W19" i="19"/>
  <c r="X19" i="19"/>
  <c r="C25" i="17"/>
  <c r="C587" i="62" s="1"/>
  <c r="C22" i="17"/>
  <c r="C584" i="62" s="1"/>
  <c r="C21" i="17"/>
  <c r="C583" i="62" s="1"/>
  <c r="C20" i="17"/>
  <c r="C582" i="62" s="1"/>
  <c r="C19" i="17"/>
  <c r="C581" i="62" s="1"/>
  <c r="C27" i="15"/>
  <c r="C544" i="62" s="1"/>
  <c r="C20" i="15"/>
  <c r="C537" i="62" s="1"/>
  <c r="K8" i="13"/>
  <c r="C456" i="62" s="1"/>
  <c r="L8" i="13"/>
  <c r="C457" i="62" s="1"/>
  <c r="M8" i="13"/>
  <c r="C458" i="62" s="1"/>
  <c r="N8" i="13"/>
  <c r="C459" i="62" s="1"/>
  <c r="R8" i="13"/>
  <c r="C463" i="62" s="1"/>
  <c r="R7" i="12"/>
  <c r="C24" i="11"/>
  <c r="C17" i="11"/>
  <c r="R7" i="11"/>
  <c r="T7" i="11"/>
  <c r="R12" i="11"/>
  <c r="T12" i="11"/>
  <c r="R19" i="11"/>
  <c r="T19" i="11"/>
  <c r="O6" i="36"/>
  <c r="C226" i="62" s="1"/>
  <c r="P6" i="36"/>
  <c r="C227" i="62" s="1"/>
  <c r="S16" i="36"/>
  <c r="R16" i="36"/>
  <c r="Q16" i="36"/>
  <c r="N16" i="36"/>
  <c r="M16" i="36"/>
  <c r="L16" i="36"/>
  <c r="K16" i="36"/>
  <c r="J16" i="36"/>
  <c r="I16" i="36"/>
  <c r="H16" i="36"/>
  <c r="G16" i="36"/>
  <c r="F16" i="36"/>
  <c r="E16" i="36"/>
  <c r="D16" i="36"/>
  <c r="C18" i="36"/>
  <c r="C237" i="62" s="1"/>
  <c r="C20" i="36"/>
  <c r="C239" i="62" s="1"/>
  <c r="C19" i="36"/>
  <c r="C238" i="62" s="1"/>
  <c r="C17" i="36"/>
  <c r="C236" i="62" s="1"/>
  <c r="S6" i="36"/>
  <c r="C230" i="62" s="1"/>
  <c r="R6" i="36"/>
  <c r="C229" i="62" s="1"/>
  <c r="Q6" i="36"/>
  <c r="C228" i="62" s="1"/>
  <c r="N6" i="36"/>
  <c r="C225" i="62" s="1"/>
  <c r="M6" i="36"/>
  <c r="L6" i="36"/>
  <c r="C223" i="62" s="1"/>
  <c r="K6" i="36"/>
  <c r="C222" i="62" s="1"/>
  <c r="J6" i="36"/>
  <c r="I6" i="36"/>
  <c r="H6" i="36"/>
  <c r="G6" i="36"/>
  <c r="F6" i="36"/>
  <c r="C218" i="62" s="1"/>
  <c r="E6" i="36"/>
  <c r="C217" i="62" s="1"/>
  <c r="D6" i="36"/>
  <c r="C216" i="62" s="1"/>
  <c r="W6" i="8"/>
  <c r="C158" i="62" s="1"/>
  <c r="N6" i="8"/>
  <c r="O6" i="8"/>
  <c r="C150" i="62" s="1"/>
  <c r="Q6" i="8"/>
  <c r="C152" i="62" s="1"/>
  <c r="R6" i="8"/>
  <c r="C153" i="62" s="1"/>
  <c r="S6" i="8"/>
  <c r="C154" i="62" s="1"/>
  <c r="V6" i="8"/>
  <c r="C157" i="62" s="1"/>
  <c r="O6" i="7"/>
  <c r="C176" i="62" s="1"/>
  <c r="O22" i="7"/>
  <c r="C198" i="62"/>
  <c r="C15" i="36"/>
  <c r="C234" i="62" s="1"/>
  <c r="C14" i="36"/>
  <c r="C233" i="62" s="1"/>
  <c r="C13" i="36"/>
  <c r="C232" i="62" s="1"/>
  <c r="C12" i="36"/>
  <c r="C11" i="36"/>
  <c r="C10" i="36"/>
  <c r="C9" i="36"/>
  <c r="C8" i="36"/>
  <c r="C7" i="36"/>
  <c r="C30" i="35"/>
  <c r="C285" i="62" s="1"/>
  <c r="AD27" i="35"/>
  <c r="AB27" i="35"/>
  <c r="AA27" i="35"/>
  <c r="Z27" i="35"/>
  <c r="Y27" i="35"/>
  <c r="X27" i="35"/>
  <c r="W27" i="35"/>
  <c r="V27" i="35"/>
  <c r="U27" i="35"/>
  <c r="T27" i="35"/>
  <c r="S27" i="35"/>
  <c r="R27" i="35"/>
  <c r="Q27" i="35"/>
  <c r="P27" i="35"/>
  <c r="N27" i="35"/>
  <c r="M27" i="35"/>
  <c r="L27" i="35"/>
  <c r="K27" i="35"/>
  <c r="J27" i="35"/>
  <c r="H27" i="35"/>
  <c r="G27" i="35"/>
  <c r="F27" i="35"/>
  <c r="E27" i="35"/>
  <c r="D27" i="35"/>
  <c r="C31" i="35"/>
  <c r="C286" i="62" s="1"/>
  <c r="C29" i="35"/>
  <c r="C284" i="62" s="1"/>
  <c r="C28" i="35"/>
  <c r="C283" i="62" s="1"/>
  <c r="C26" i="35"/>
  <c r="C281" i="62" s="1"/>
  <c r="C25" i="35"/>
  <c r="C280" i="62" s="1"/>
  <c r="C24" i="35"/>
  <c r="C279" i="62" s="1"/>
  <c r="C23" i="35"/>
  <c r="C278" i="62" s="1"/>
  <c r="C22" i="35"/>
  <c r="C277" i="62" s="1"/>
  <c r="C21" i="35"/>
  <c r="C276" i="62" s="1"/>
  <c r="C20" i="35"/>
  <c r="C275" i="62" s="1"/>
  <c r="AD19" i="35"/>
  <c r="AB19" i="35"/>
  <c r="AA19" i="35"/>
  <c r="Z19" i="35"/>
  <c r="Y19" i="35"/>
  <c r="X19" i="35"/>
  <c r="W19" i="35"/>
  <c r="V19" i="35"/>
  <c r="U19" i="35"/>
  <c r="T19" i="35"/>
  <c r="S19" i="35"/>
  <c r="R19" i="35"/>
  <c r="Q19" i="35"/>
  <c r="P19" i="35"/>
  <c r="N19" i="35"/>
  <c r="M19" i="35"/>
  <c r="L19" i="35"/>
  <c r="K19" i="35"/>
  <c r="J19" i="35"/>
  <c r="H19" i="35"/>
  <c r="G19" i="35"/>
  <c r="F19" i="35"/>
  <c r="E19" i="35"/>
  <c r="D19" i="35"/>
  <c r="J12" i="35"/>
  <c r="C17" i="35"/>
  <c r="C272" i="62" s="1"/>
  <c r="C18" i="35"/>
  <c r="C273" i="62" s="1"/>
  <c r="C16" i="35"/>
  <c r="C271" i="62" s="1"/>
  <c r="C15" i="35"/>
  <c r="C270" i="62" s="1"/>
  <c r="C14" i="35"/>
  <c r="C269" i="62" s="1"/>
  <c r="C13" i="35"/>
  <c r="C268" i="62" s="1"/>
  <c r="AD12" i="35"/>
  <c r="AB12" i="35"/>
  <c r="AA12" i="35"/>
  <c r="Z12" i="35"/>
  <c r="Y12" i="35"/>
  <c r="X12" i="35"/>
  <c r="W12" i="35"/>
  <c r="V12" i="35"/>
  <c r="U12" i="35"/>
  <c r="T12" i="35"/>
  <c r="S12" i="35"/>
  <c r="R12" i="35"/>
  <c r="Q12" i="35"/>
  <c r="P12" i="35"/>
  <c r="N12" i="35"/>
  <c r="M12" i="35"/>
  <c r="L12" i="35"/>
  <c r="K12" i="35"/>
  <c r="H12" i="35"/>
  <c r="G12" i="35"/>
  <c r="F12" i="35"/>
  <c r="E12" i="35"/>
  <c r="D12" i="35"/>
  <c r="C11" i="35"/>
  <c r="C266" i="62" s="1"/>
  <c r="C10" i="35"/>
  <c r="C265" i="62" s="1"/>
  <c r="C9" i="35"/>
  <c r="C264" i="62" s="1"/>
  <c r="C8" i="35"/>
  <c r="C263" i="62" s="1"/>
  <c r="C11" i="7" l="1"/>
  <c r="C438" i="62"/>
  <c r="V24" i="11"/>
  <c r="H27" i="20"/>
  <c r="C602" i="62"/>
  <c r="C736" i="62"/>
  <c r="V22" i="20"/>
  <c r="C613" i="62"/>
  <c r="C37" i="11"/>
  <c r="C431" i="62"/>
  <c r="V17" i="11"/>
  <c r="C26" i="12"/>
  <c r="C224" i="62"/>
  <c r="V11" i="15"/>
  <c r="AG12" i="35"/>
  <c r="Z20" i="7"/>
  <c r="AI20" i="32"/>
  <c r="T15" i="21"/>
  <c r="U15" i="21"/>
  <c r="C45" i="19"/>
  <c r="T27" i="15"/>
  <c r="U27" i="15"/>
  <c r="U20" i="15"/>
  <c r="T20" i="15"/>
  <c r="AF28" i="35"/>
  <c r="AE28" i="35"/>
  <c r="AE29" i="35"/>
  <c r="AF29" i="35"/>
  <c r="AF31" i="35"/>
  <c r="AE31" i="35"/>
  <c r="AE30" i="35"/>
  <c r="AF30" i="35"/>
  <c r="AF26" i="35"/>
  <c r="AE26" i="35"/>
  <c r="AE21" i="35"/>
  <c r="AF21" i="35"/>
  <c r="AF25" i="35"/>
  <c r="AE25" i="35"/>
  <c r="K41" i="35"/>
  <c r="AE22" i="35"/>
  <c r="AF22" i="35"/>
  <c r="T41" i="35"/>
  <c r="AE23" i="35"/>
  <c r="AF23" i="35"/>
  <c r="AF20" i="35"/>
  <c r="AE20" i="35"/>
  <c r="AG19" i="35"/>
  <c r="AF24" i="35"/>
  <c r="AE24" i="35"/>
  <c r="AF17" i="35"/>
  <c r="AE17" i="35"/>
  <c r="AF18" i="35"/>
  <c r="AE18" i="35"/>
  <c r="AF13" i="35"/>
  <c r="AE13" i="35"/>
  <c r="AE14" i="35"/>
  <c r="AF14" i="35"/>
  <c r="AE15" i="35"/>
  <c r="AF15" i="35"/>
  <c r="AE16" i="35"/>
  <c r="AF16" i="35"/>
  <c r="AE8" i="35"/>
  <c r="AF8" i="35"/>
  <c r="AE9" i="35"/>
  <c r="AF9" i="35"/>
  <c r="AE11" i="35"/>
  <c r="AF11" i="35"/>
  <c r="AE10" i="35"/>
  <c r="AF10" i="35"/>
  <c r="AG10" i="23"/>
  <c r="AF10" i="23"/>
  <c r="AG11" i="23"/>
  <c r="AF11" i="23"/>
  <c r="AG12" i="23"/>
  <c r="AF12" i="23"/>
  <c r="AG15" i="23"/>
  <c r="AF15" i="23"/>
  <c r="AG13" i="23"/>
  <c r="AF13" i="23"/>
  <c r="AG14" i="23"/>
  <c r="AF14" i="23"/>
  <c r="AH16" i="32"/>
  <c r="AG16" i="32"/>
  <c r="AH20" i="32"/>
  <c r="AG20" i="32"/>
  <c r="AH19" i="32"/>
  <c r="AG19" i="32"/>
  <c r="AH11" i="32"/>
  <c r="AG11" i="32"/>
  <c r="AH17" i="32"/>
  <c r="AG17" i="32"/>
  <c r="AH12" i="32"/>
  <c r="AG12" i="32"/>
  <c r="AH13" i="32"/>
  <c r="AG13" i="32"/>
  <c r="AH14" i="32"/>
  <c r="AG14" i="32"/>
  <c r="AH18" i="32"/>
  <c r="AG18" i="32"/>
  <c r="AH15" i="32"/>
  <c r="AG15" i="32"/>
  <c r="V20" i="20"/>
  <c r="C26" i="20"/>
  <c r="N27" i="20"/>
  <c r="I27" i="20"/>
  <c r="J27" i="20"/>
  <c r="M27" i="20"/>
  <c r="L27" i="20"/>
  <c r="E27" i="20"/>
  <c r="K27" i="20"/>
  <c r="F27" i="20"/>
  <c r="D27" i="20"/>
  <c r="C33" i="20"/>
  <c r="G14" i="20"/>
  <c r="G24" i="20" s="1"/>
  <c r="AA19" i="19"/>
  <c r="AA12" i="19"/>
  <c r="AA7" i="19"/>
  <c r="AB19" i="19"/>
  <c r="C42" i="19"/>
  <c r="AB12" i="19"/>
  <c r="Y24" i="19"/>
  <c r="Y17" i="19"/>
  <c r="AB7" i="19"/>
  <c r="AC25" i="17"/>
  <c r="AC24" i="17"/>
  <c r="AC23" i="17"/>
  <c r="AC22" i="17"/>
  <c r="AC21" i="17"/>
  <c r="AC20" i="17"/>
  <c r="AC19" i="17"/>
  <c r="U24" i="11"/>
  <c r="U17" i="11"/>
  <c r="T20" i="36"/>
  <c r="T19" i="36"/>
  <c r="U18" i="36"/>
  <c r="T18" i="36"/>
  <c r="T17" i="36"/>
  <c r="P26" i="36"/>
  <c r="O26" i="36"/>
  <c r="H26" i="36"/>
  <c r="E26" i="36"/>
  <c r="L26" i="36"/>
  <c r="M26" i="36"/>
  <c r="T15" i="36"/>
  <c r="T14" i="36"/>
  <c r="T13" i="36"/>
  <c r="T12" i="36"/>
  <c r="T11" i="36"/>
  <c r="T10" i="36"/>
  <c r="T9" i="36"/>
  <c r="T8" i="36"/>
  <c r="T7" i="36"/>
  <c r="D26" i="36"/>
  <c r="AG27" i="35"/>
  <c r="O35" i="7"/>
  <c r="AB41" i="35"/>
  <c r="L41" i="35"/>
  <c r="U11" i="36"/>
  <c r="AB24" i="17"/>
  <c r="U41" i="35"/>
  <c r="U12" i="36"/>
  <c r="F26" i="36"/>
  <c r="N26" i="36"/>
  <c r="AB23" i="17"/>
  <c r="U13" i="36"/>
  <c r="U10" i="36"/>
  <c r="U14" i="36"/>
  <c r="Y7" i="20"/>
  <c r="C34" i="20"/>
  <c r="G41" i="35"/>
  <c r="Q41" i="35"/>
  <c r="Y41" i="35"/>
  <c r="U8" i="36"/>
  <c r="U15" i="36"/>
  <c r="I26" i="36"/>
  <c r="S26" i="36"/>
  <c r="AB20" i="17"/>
  <c r="AB25" i="17"/>
  <c r="U7" i="36"/>
  <c r="AB19" i="17"/>
  <c r="AA20" i="7"/>
  <c r="U17" i="36"/>
  <c r="AB21" i="17"/>
  <c r="U20" i="36"/>
  <c r="U9" i="36"/>
  <c r="U19" i="36"/>
  <c r="AB22" i="17"/>
  <c r="E14" i="20"/>
  <c r="E24" i="20" s="1"/>
  <c r="R26" i="36"/>
  <c r="C28" i="20"/>
  <c r="C7" i="35"/>
  <c r="C241" i="62" s="1"/>
  <c r="H41" i="35"/>
  <c r="R41" i="35"/>
  <c r="S37" i="19"/>
  <c r="J41" i="35"/>
  <c r="S41" i="35"/>
  <c r="AA41" i="35"/>
  <c r="K26" i="36"/>
  <c r="Z24" i="19"/>
  <c r="I14" i="20"/>
  <c r="I24" i="20" s="1"/>
  <c r="Z17" i="19"/>
  <c r="J14" i="20"/>
  <c r="J24" i="20" s="1"/>
  <c r="AD41" i="35"/>
  <c r="C16" i="36"/>
  <c r="C235" i="62" s="1"/>
  <c r="T32" i="11"/>
  <c r="K14" i="20"/>
  <c r="K24" i="20" s="1"/>
  <c r="D41" i="35"/>
  <c r="M41" i="35"/>
  <c r="V41" i="35"/>
  <c r="R32" i="11"/>
  <c r="L14" i="20"/>
  <c r="L24" i="20" s="1"/>
  <c r="C29" i="20"/>
  <c r="E41" i="35"/>
  <c r="N41" i="35"/>
  <c r="W41" i="35"/>
  <c r="C6" i="36"/>
  <c r="C214" i="62" s="1"/>
  <c r="G26" i="36"/>
  <c r="Q26" i="36"/>
  <c r="W37" i="19"/>
  <c r="M14" i="20"/>
  <c r="M24" i="20" s="1"/>
  <c r="F41" i="35"/>
  <c r="P41" i="35"/>
  <c r="X41" i="35"/>
  <c r="V37" i="19"/>
  <c r="F14" i="20"/>
  <c r="F24" i="20" s="1"/>
  <c r="N14" i="20"/>
  <c r="X37" i="19"/>
  <c r="C32" i="20"/>
  <c r="AB11" i="7"/>
  <c r="J26" i="36"/>
  <c r="U37" i="19"/>
  <c r="Z41" i="35"/>
  <c r="C18" i="17"/>
  <c r="AC18" i="17" s="1"/>
  <c r="C18" i="20"/>
  <c r="C19" i="35"/>
  <c r="R7" i="20"/>
  <c r="C27" i="35"/>
  <c r="C12" i="35"/>
  <c r="X7" i="20" l="1"/>
  <c r="C618" i="62"/>
  <c r="AF12" i="35"/>
  <c r="C267" i="62"/>
  <c r="AE19" i="35"/>
  <c r="C274" i="62"/>
  <c r="AE27" i="35"/>
  <c r="C282" i="62"/>
  <c r="T16" i="36"/>
  <c r="AE12" i="35"/>
  <c r="N24" i="20"/>
  <c r="AF27" i="35"/>
  <c r="AF19" i="35"/>
  <c r="AE7" i="35"/>
  <c r="AF7" i="35"/>
  <c r="C25" i="20"/>
  <c r="V18" i="20"/>
  <c r="U16" i="36"/>
  <c r="U6" i="36"/>
  <c r="T6" i="36"/>
  <c r="C17" i="20"/>
  <c r="V17" i="20" s="1"/>
  <c r="H14" i="20"/>
  <c r="H24" i="20" s="1"/>
  <c r="AB18" i="17"/>
  <c r="C41" i="35"/>
  <c r="C23" i="12"/>
  <c r="C26" i="36"/>
  <c r="D14" i="20"/>
  <c r="C31" i="20"/>
  <c r="Z6" i="8"/>
  <c r="I7" i="28"/>
  <c r="C81" i="62" s="1"/>
  <c r="X22" i="7"/>
  <c r="X6" i="7"/>
  <c r="C205" i="62"/>
  <c r="P7" i="28"/>
  <c r="C88" i="62" s="1"/>
  <c r="Q7" i="28"/>
  <c r="C89" i="62" s="1"/>
  <c r="S7" i="28"/>
  <c r="U7" i="28"/>
  <c r="C29" i="27"/>
  <c r="C137" i="62" s="1"/>
  <c r="J35" i="1"/>
  <c r="K35" i="1"/>
  <c r="M35" i="1"/>
  <c r="C15" i="2"/>
  <c r="U19" i="27"/>
  <c r="Y19" i="27" s="1"/>
  <c r="W19" i="27"/>
  <c r="U12" i="27"/>
  <c r="Y12" i="27" s="1"/>
  <c r="W12" i="27"/>
  <c r="U7" i="27"/>
  <c r="W7" i="27"/>
  <c r="C37" i="27" s="1"/>
  <c r="C24" i="27"/>
  <c r="C17" i="27"/>
  <c r="G19" i="27"/>
  <c r="H19" i="27"/>
  <c r="G12" i="27"/>
  <c r="H12" i="27"/>
  <c r="G7" i="27"/>
  <c r="H7" i="27"/>
  <c r="O7" i="27"/>
  <c r="C110" i="62" s="1"/>
  <c r="P7" i="27"/>
  <c r="C111" i="62" s="1"/>
  <c r="O12" i="27"/>
  <c r="P12" i="27"/>
  <c r="O19" i="27"/>
  <c r="P19" i="27"/>
  <c r="C58" i="62"/>
  <c r="U9" i="32"/>
  <c r="C711" i="62" s="1"/>
  <c r="C12" i="33"/>
  <c r="C11" i="33"/>
  <c r="C10" i="33"/>
  <c r="C9" i="33"/>
  <c r="Y7" i="27" l="1"/>
  <c r="C98" i="62"/>
  <c r="C26" i="28"/>
  <c r="AC15" i="2"/>
  <c r="W7" i="28"/>
  <c r="C125" i="62"/>
  <c r="X17" i="27"/>
  <c r="C132" i="62"/>
  <c r="X24" i="27"/>
  <c r="C103" i="62"/>
  <c r="C102" i="62"/>
  <c r="Z27" i="7"/>
  <c r="AB17" i="1"/>
  <c r="P22" i="28"/>
  <c r="I22" i="28"/>
  <c r="Q22" i="28"/>
  <c r="P33" i="27"/>
  <c r="O33" i="27"/>
  <c r="H33" i="27"/>
  <c r="G33" i="27"/>
  <c r="AD15" i="2"/>
  <c r="S17" i="2"/>
  <c r="S24" i="2" s="1"/>
  <c r="M17" i="2"/>
  <c r="M24" i="2" s="1"/>
  <c r="AC17" i="1"/>
  <c r="C13" i="33"/>
  <c r="AA27" i="7"/>
  <c r="C70" i="62"/>
  <c r="P32" i="27"/>
  <c r="O32" i="27"/>
  <c r="H32" i="27"/>
  <c r="U32" i="27"/>
  <c r="G32" i="27"/>
  <c r="D24" i="20"/>
  <c r="C14" i="20"/>
  <c r="X35" i="7"/>
  <c r="W32" i="27"/>
  <c r="C35" i="27"/>
  <c r="C12" i="20"/>
  <c r="C611" i="62" s="1"/>
  <c r="AF9" i="32"/>
  <c r="C725" i="62" s="1"/>
  <c r="AE9" i="32"/>
  <c r="C724" i="62" s="1"/>
  <c r="AC9" i="32"/>
  <c r="C722" i="62" s="1"/>
  <c r="AB9" i="32"/>
  <c r="C721" i="62" s="1"/>
  <c r="AA9" i="32"/>
  <c r="C719" i="62" s="1"/>
  <c r="Z9" i="32"/>
  <c r="C718" i="62" s="1"/>
  <c r="Y9" i="32"/>
  <c r="C717" i="62" s="1"/>
  <c r="X9" i="32"/>
  <c r="C715" i="62" s="1"/>
  <c r="W9" i="32"/>
  <c r="C714" i="62" s="1"/>
  <c r="V9" i="32"/>
  <c r="C713" i="62" s="1"/>
  <c r="T9" i="32"/>
  <c r="C710" i="62" s="1"/>
  <c r="S9" i="32"/>
  <c r="C709" i="62" s="1"/>
  <c r="M9" i="32"/>
  <c r="C699" i="62" s="1"/>
  <c r="L9" i="32"/>
  <c r="C698" i="62" s="1"/>
  <c r="K9" i="32"/>
  <c r="C697" i="62" s="1"/>
  <c r="J9" i="32"/>
  <c r="C696" i="62" s="1"/>
  <c r="I9" i="32"/>
  <c r="C695" i="62" s="1"/>
  <c r="H9" i="32"/>
  <c r="C694" i="62" s="1"/>
  <c r="G9" i="32"/>
  <c r="F9" i="32"/>
  <c r="E9" i="32"/>
  <c r="D9" i="32"/>
  <c r="C19" i="32"/>
  <c r="C18" i="32"/>
  <c r="C17" i="32"/>
  <c r="C16" i="32"/>
  <c r="C15" i="32"/>
  <c r="C14" i="32"/>
  <c r="C13" i="32"/>
  <c r="C12" i="32"/>
  <c r="C11" i="32"/>
  <c r="L7" i="12"/>
  <c r="C397" i="62" s="1"/>
  <c r="C22" i="9"/>
  <c r="C373" i="62" s="1"/>
  <c r="C23" i="9"/>
  <c r="C374" i="62" s="1"/>
  <c r="J7" i="9"/>
  <c r="C363" i="62" s="1"/>
  <c r="J12" i="9"/>
  <c r="C839" i="62" l="1"/>
  <c r="C9" i="32"/>
  <c r="C692" i="62" s="1"/>
  <c r="L22" i="12"/>
  <c r="W22" i="9"/>
  <c r="W23" i="9"/>
  <c r="C35" i="1"/>
  <c r="V12" i="20"/>
  <c r="J36" i="9"/>
  <c r="X22" i="9"/>
  <c r="P34" i="1"/>
  <c r="R34" i="1"/>
  <c r="X23" i="9"/>
  <c r="W12" i="20"/>
  <c r="J35" i="9"/>
  <c r="N9" i="32"/>
  <c r="C703" i="62" s="1"/>
  <c r="C15" i="12" l="1"/>
  <c r="C15" i="28"/>
  <c r="V15" i="28" s="1"/>
  <c r="C14" i="16"/>
  <c r="C20" i="28"/>
  <c r="C25" i="28" s="1"/>
  <c r="C19" i="28"/>
  <c r="C16" i="28"/>
  <c r="V16" i="28" s="1"/>
  <c r="C14" i="28"/>
  <c r="V14" i="28" s="1"/>
  <c r="C13" i="28"/>
  <c r="V13" i="28" s="1"/>
  <c r="C12" i="28"/>
  <c r="V12" i="28" s="1"/>
  <c r="C11" i="28"/>
  <c r="V11" i="28" s="1"/>
  <c r="C10" i="28"/>
  <c r="V10" i="28" s="1"/>
  <c r="C9" i="28"/>
  <c r="V9" i="28" s="1"/>
  <c r="C8" i="28"/>
  <c r="V8" i="28" s="1"/>
  <c r="O7" i="28"/>
  <c r="C87" i="62" s="1"/>
  <c r="N7" i="28"/>
  <c r="C86" i="62" s="1"/>
  <c r="M7" i="28"/>
  <c r="C85" i="62" s="1"/>
  <c r="K7" i="28"/>
  <c r="C83" i="62" s="1"/>
  <c r="J7" i="28"/>
  <c r="C82" i="62" s="1"/>
  <c r="H7" i="28"/>
  <c r="G7" i="28"/>
  <c r="C30" i="27"/>
  <c r="C26" i="27"/>
  <c r="C25" i="27"/>
  <c r="C23" i="27"/>
  <c r="C22" i="27"/>
  <c r="C21" i="27"/>
  <c r="C20" i="27"/>
  <c r="S19" i="27"/>
  <c r="R19" i="27"/>
  <c r="N19" i="27"/>
  <c r="M19" i="27"/>
  <c r="L19" i="27"/>
  <c r="K19" i="27"/>
  <c r="F19" i="27"/>
  <c r="E19" i="27"/>
  <c r="D19" i="27"/>
  <c r="C18" i="27"/>
  <c r="C16" i="27"/>
  <c r="C15" i="27"/>
  <c r="C14" i="27"/>
  <c r="C13" i="27"/>
  <c r="S12" i="27"/>
  <c r="R12" i="27"/>
  <c r="N12" i="27"/>
  <c r="M12" i="27"/>
  <c r="L12" i="27"/>
  <c r="K12" i="27"/>
  <c r="F12" i="27"/>
  <c r="E12" i="27"/>
  <c r="D12" i="27"/>
  <c r="C11" i="27"/>
  <c r="C10" i="27"/>
  <c r="C9" i="27"/>
  <c r="C8" i="27"/>
  <c r="S7" i="27"/>
  <c r="C114" i="62" s="1"/>
  <c r="R7" i="27"/>
  <c r="C113" i="62" s="1"/>
  <c r="N7" i="27"/>
  <c r="C109" i="62" s="1"/>
  <c r="M7" i="27"/>
  <c r="C108" i="62" s="1"/>
  <c r="L7" i="27"/>
  <c r="C107" i="62" s="1"/>
  <c r="K7" i="27"/>
  <c r="F7" i="27"/>
  <c r="E7" i="27"/>
  <c r="D7" i="27"/>
  <c r="C138" i="62" l="1"/>
  <c r="C36" i="27"/>
  <c r="C162" i="62"/>
  <c r="AB14" i="8"/>
  <c r="C402" i="62"/>
  <c r="T15" i="12"/>
  <c r="C96" i="62"/>
  <c r="C24" i="28"/>
  <c r="C106" i="62"/>
  <c r="C119" i="62"/>
  <c r="X11" i="27"/>
  <c r="C128" i="62"/>
  <c r="X20" i="27"/>
  <c r="C129" i="62"/>
  <c r="X21" i="27"/>
  <c r="C121" i="62"/>
  <c r="X13" i="27"/>
  <c r="C130" i="62"/>
  <c r="X22" i="27"/>
  <c r="C133" i="62"/>
  <c r="X25" i="27"/>
  <c r="C118" i="62"/>
  <c r="X10" i="27"/>
  <c r="C123" i="62"/>
  <c r="X15" i="27"/>
  <c r="C116" i="62"/>
  <c r="X8" i="27"/>
  <c r="C124" i="62"/>
  <c r="X16" i="27"/>
  <c r="C134" i="62"/>
  <c r="X26" i="27"/>
  <c r="C122" i="62"/>
  <c r="X14" i="27"/>
  <c r="C131" i="62"/>
  <c r="X23" i="27"/>
  <c r="C117" i="62"/>
  <c r="X9" i="27"/>
  <c r="C126" i="62"/>
  <c r="X18" i="27"/>
  <c r="C80" i="62"/>
  <c r="C93" i="62"/>
  <c r="C91" i="62"/>
  <c r="C78" i="62"/>
  <c r="C92" i="62"/>
  <c r="U14" i="16"/>
  <c r="T14" i="16"/>
  <c r="S15" i="12"/>
  <c r="N22" i="28"/>
  <c r="G22" i="28"/>
  <c r="O22" i="28"/>
  <c r="J22" i="28"/>
  <c r="K22" i="28"/>
  <c r="H22" i="28"/>
  <c r="M22" i="28"/>
  <c r="L33" i="27"/>
  <c r="N33" i="27"/>
  <c r="D33" i="27"/>
  <c r="R33" i="27"/>
  <c r="S33" i="27"/>
  <c r="M33" i="27"/>
  <c r="E33" i="27"/>
  <c r="F33" i="27"/>
  <c r="J33" i="27"/>
  <c r="K33" i="27"/>
  <c r="M32" i="27"/>
  <c r="AC14" i="8"/>
  <c r="D32" i="27"/>
  <c r="R32" i="27"/>
  <c r="N32" i="27"/>
  <c r="L32" i="27"/>
  <c r="F32" i="27"/>
  <c r="K32" i="27"/>
  <c r="E32" i="27"/>
  <c r="S32" i="27"/>
  <c r="J32" i="27"/>
  <c r="C7" i="28"/>
  <c r="V7" i="28" s="1"/>
  <c r="C12" i="27"/>
  <c r="C120" i="62" s="1"/>
  <c r="C7" i="27"/>
  <c r="C100" i="62" s="1"/>
  <c r="C19" i="27"/>
  <c r="C127" i="62" s="1"/>
  <c r="X12" i="27" l="1"/>
  <c r="X19" i="27"/>
  <c r="X7" i="27"/>
  <c r="C76" i="62"/>
  <c r="C22" i="28"/>
  <c r="C33" i="27"/>
  <c r="C32" i="27"/>
  <c r="AB8" i="23"/>
  <c r="C753" i="62" s="1"/>
  <c r="Z8" i="23"/>
  <c r="C751" i="62" s="1"/>
  <c r="Y8" i="23"/>
  <c r="C750" i="62" s="1"/>
  <c r="X8" i="23"/>
  <c r="W8" i="23"/>
  <c r="C747" i="62" s="1"/>
  <c r="V8" i="23"/>
  <c r="C746" i="62" s="1"/>
  <c r="U8" i="23"/>
  <c r="C745" i="62" s="1"/>
  <c r="T8" i="23"/>
  <c r="S8" i="23"/>
  <c r="C742" i="62" s="1"/>
  <c r="R8" i="23"/>
  <c r="C741" i="62" s="1"/>
  <c r="Q8" i="23"/>
  <c r="C740" i="62" s="1"/>
  <c r="P8" i="23"/>
  <c r="C738" i="62" s="1"/>
  <c r="M8" i="23"/>
  <c r="H8" i="23"/>
  <c r="C728" i="62" s="1"/>
  <c r="S7" i="21"/>
  <c r="C689" i="62" s="1"/>
  <c r="R7" i="21"/>
  <c r="C688" i="62" s="1"/>
  <c r="Q7" i="21"/>
  <c r="C687" i="62" s="1"/>
  <c r="P7" i="21"/>
  <c r="K7" i="21"/>
  <c r="J7" i="21"/>
  <c r="I7" i="21"/>
  <c r="C670" i="62" s="1"/>
  <c r="H7" i="21"/>
  <c r="G7" i="21"/>
  <c r="F7" i="21"/>
  <c r="E7" i="21"/>
  <c r="D7" i="21"/>
  <c r="S17" i="21"/>
  <c r="R17" i="21"/>
  <c r="Q17" i="21"/>
  <c r="P17" i="21"/>
  <c r="O17" i="21"/>
  <c r="O30" i="21" s="1"/>
  <c r="N17" i="21"/>
  <c r="N30" i="21" s="1"/>
  <c r="M17" i="21"/>
  <c r="K17" i="21"/>
  <c r="J17" i="21"/>
  <c r="I17" i="21"/>
  <c r="H17" i="21"/>
  <c r="G17" i="21"/>
  <c r="F17" i="21"/>
  <c r="E17" i="21"/>
  <c r="D17" i="21"/>
  <c r="C16" i="21"/>
  <c r="C672" i="62" s="1"/>
  <c r="C14" i="21"/>
  <c r="C13" i="21"/>
  <c r="C12" i="21"/>
  <c r="C11" i="21"/>
  <c r="C10" i="21"/>
  <c r="C21" i="21"/>
  <c r="C677" i="62" s="1"/>
  <c r="C20" i="21"/>
  <c r="C676" i="62" s="1"/>
  <c r="C19" i="21"/>
  <c r="C675" i="62" s="1"/>
  <c r="C18" i="21"/>
  <c r="C674" i="62" s="1"/>
  <c r="C13" i="20"/>
  <c r="C612" i="62" s="1"/>
  <c r="C11" i="20"/>
  <c r="C610" i="62" s="1"/>
  <c r="C10" i="20"/>
  <c r="C9" i="20"/>
  <c r="C8" i="20"/>
  <c r="R19" i="19"/>
  <c r="C41" i="19" s="1"/>
  <c r="Q19" i="19"/>
  <c r="P19" i="19"/>
  <c r="O19" i="19"/>
  <c r="N19" i="19"/>
  <c r="M19" i="19"/>
  <c r="L19" i="19"/>
  <c r="K19" i="19"/>
  <c r="J19" i="19"/>
  <c r="I19" i="19"/>
  <c r="H19" i="19"/>
  <c r="G19" i="19"/>
  <c r="F19" i="19"/>
  <c r="E19" i="19"/>
  <c r="D19" i="19"/>
  <c r="R12" i="19"/>
  <c r="Q12" i="19"/>
  <c r="P12" i="19"/>
  <c r="O12" i="19"/>
  <c r="N12" i="19"/>
  <c r="M12" i="19"/>
  <c r="L12" i="19"/>
  <c r="K12" i="19"/>
  <c r="J12" i="19"/>
  <c r="I12" i="19"/>
  <c r="H12" i="19"/>
  <c r="G12" i="19"/>
  <c r="F12" i="19"/>
  <c r="E12" i="19"/>
  <c r="D12" i="19"/>
  <c r="R7" i="19"/>
  <c r="C657" i="62" s="1"/>
  <c r="Q7" i="19"/>
  <c r="C634" i="62" s="1"/>
  <c r="P7" i="19"/>
  <c r="C633" i="62" s="1"/>
  <c r="O7" i="19"/>
  <c r="C632" i="62" s="1"/>
  <c r="N7" i="19"/>
  <c r="C631" i="62" s="1"/>
  <c r="M7" i="19"/>
  <c r="C630" i="62" s="1"/>
  <c r="L7" i="19"/>
  <c r="C629" i="62" s="1"/>
  <c r="K7" i="19"/>
  <c r="C628" i="62" s="1"/>
  <c r="J7" i="19"/>
  <c r="C627" i="62" s="1"/>
  <c r="I7" i="19"/>
  <c r="C626" i="62" s="1"/>
  <c r="H7" i="19"/>
  <c r="G7" i="19"/>
  <c r="F7" i="19"/>
  <c r="E7" i="19"/>
  <c r="D7" i="19"/>
  <c r="C34" i="19"/>
  <c r="C33" i="19"/>
  <c r="C31" i="19"/>
  <c r="C26" i="19"/>
  <c r="C654" i="62" s="1"/>
  <c r="C25" i="19"/>
  <c r="C653" i="62" s="1"/>
  <c r="C23" i="19"/>
  <c r="C651" i="62" s="1"/>
  <c r="C22" i="19"/>
  <c r="C650" i="62" s="1"/>
  <c r="C21" i="19"/>
  <c r="C649" i="62" s="1"/>
  <c r="C20" i="19"/>
  <c r="C648" i="62" s="1"/>
  <c r="C18" i="19"/>
  <c r="C646" i="62" s="1"/>
  <c r="C16" i="19"/>
  <c r="C644" i="62" s="1"/>
  <c r="C15" i="19"/>
  <c r="C643" i="62" s="1"/>
  <c r="C14" i="19"/>
  <c r="C642" i="62" s="1"/>
  <c r="C13" i="19"/>
  <c r="C641" i="62" s="1"/>
  <c r="C11" i="19"/>
  <c r="C639" i="62" s="1"/>
  <c r="C10" i="19"/>
  <c r="C638" i="62" s="1"/>
  <c r="C9" i="19"/>
  <c r="C637" i="62" s="1"/>
  <c r="C8" i="19"/>
  <c r="C636" i="62" s="1"/>
  <c r="C31" i="17"/>
  <c r="C593" i="62" s="1"/>
  <c r="C30" i="17"/>
  <c r="C592" i="62" s="1"/>
  <c r="C29" i="17"/>
  <c r="C591" i="62" s="1"/>
  <c r="C28" i="17"/>
  <c r="C590" i="62" s="1"/>
  <c r="C17" i="17"/>
  <c r="C579" i="62" s="1"/>
  <c r="C15" i="17"/>
  <c r="C577" i="62" s="1"/>
  <c r="C14" i="17"/>
  <c r="C576" i="62" s="1"/>
  <c r="C13" i="17"/>
  <c r="C575" i="62" s="1"/>
  <c r="S6" i="16"/>
  <c r="P6" i="16"/>
  <c r="C502" i="62" s="1"/>
  <c r="O6" i="16"/>
  <c r="C501" i="62" s="1"/>
  <c r="L6" i="16"/>
  <c r="C498" i="62" s="1"/>
  <c r="K6" i="16"/>
  <c r="C497" i="62" s="1"/>
  <c r="J6" i="16"/>
  <c r="C496" i="62" s="1"/>
  <c r="H6" i="16"/>
  <c r="G6" i="16"/>
  <c r="F6" i="16"/>
  <c r="E6" i="16"/>
  <c r="D6" i="16"/>
  <c r="C15" i="16"/>
  <c r="C506" i="62" s="1"/>
  <c r="C13" i="16"/>
  <c r="C504" i="62" s="1"/>
  <c r="C12" i="16"/>
  <c r="C11" i="16"/>
  <c r="C10" i="16"/>
  <c r="C9" i="16"/>
  <c r="C8" i="16"/>
  <c r="C7" i="16"/>
  <c r="S22" i="15"/>
  <c r="R22" i="15"/>
  <c r="P22" i="15"/>
  <c r="O22" i="15"/>
  <c r="M22" i="15"/>
  <c r="L22" i="15"/>
  <c r="K22" i="15"/>
  <c r="J22" i="15"/>
  <c r="I22" i="15"/>
  <c r="H22" i="15"/>
  <c r="G22" i="15"/>
  <c r="F22" i="15"/>
  <c r="E22" i="15"/>
  <c r="D22" i="15"/>
  <c r="S6" i="15"/>
  <c r="C550" i="62" s="1"/>
  <c r="R6" i="15"/>
  <c r="C549" i="62" s="1"/>
  <c r="P6" i="15"/>
  <c r="C522" i="62" s="1"/>
  <c r="O6" i="15"/>
  <c r="C521" i="62" s="1"/>
  <c r="M6" i="15"/>
  <c r="C519" i="62" s="1"/>
  <c r="L6" i="15"/>
  <c r="C518" i="62" s="1"/>
  <c r="K6" i="15"/>
  <c r="C517" i="62" s="1"/>
  <c r="J6" i="15"/>
  <c r="C516" i="62" s="1"/>
  <c r="I6" i="15"/>
  <c r="C515" i="62" s="1"/>
  <c r="H6" i="15"/>
  <c r="C514" i="62" s="1"/>
  <c r="G6" i="15"/>
  <c r="F6" i="15"/>
  <c r="E6" i="15"/>
  <c r="D6" i="15"/>
  <c r="C29" i="15"/>
  <c r="C546" i="62" s="1"/>
  <c r="C28" i="15"/>
  <c r="C545" i="62" s="1"/>
  <c r="C26" i="15"/>
  <c r="C543" i="62" s="1"/>
  <c r="C25" i="15"/>
  <c r="C542" i="62" s="1"/>
  <c r="C24" i="15"/>
  <c r="C541" i="62" s="1"/>
  <c r="C23" i="15"/>
  <c r="C540" i="62" s="1"/>
  <c r="C21" i="15"/>
  <c r="C538" i="62" s="1"/>
  <c r="C19" i="15"/>
  <c r="C536" i="62" s="1"/>
  <c r="C18" i="15"/>
  <c r="C535" i="62" s="1"/>
  <c r="C17" i="15"/>
  <c r="C534" i="62" s="1"/>
  <c r="C16" i="15"/>
  <c r="C533" i="62" s="1"/>
  <c r="C15" i="15"/>
  <c r="C532" i="62" s="1"/>
  <c r="C14" i="15"/>
  <c r="C531" i="62" s="1"/>
  <c r="C13" i="15"/>
  <c r="C530" i="62" s="1"/>
  <c r="C12" i="15"/>
  <c r="C529" i="62" s="1"/>
  <c r="C10" i="15"/>
  <c r="C527" i="62" s="1"/>
  <c r="C9" i="15"/>
  <c r="C526" i="62" s="1"/>
  <c r="C8" i="15"/>
  <c r="C525" i="62" s="1"/>
  <c r="C7" i="15"/>
  <c r="C524" i="62" s="1"/>
  <c r="C14" i="14"/>
  <c r="C475" i="62" s="1"/>
  <c r="C12" i="14"/>
  <c r="C11" i="14"/>
  <c r="C10" i="14"/>
  <c r="C9" i="14"/>
  <c r="C8" i="14"/>
  <c r="J8" i="13"/>
  <c r="G8" i="13"/>
  <c r="F8" i="13"/>
  <c r="E8" i="13"/>
  <c r="D8" i="13"/>
  <c r="C16" i="13"/>
  <c r="C15" i="13"/>
  <c r="C14" i="13"/>
  <c r="T14" i="13" s="1"/>
  <c r="C13" i="13"/>
  <c r="T13" i="13" s="1"/>
  <c r="C12" i="13"/>
  <c r="T12" i="13" s="1"/>
  <c r="C11" i="13"/>
  <c r="T11" i="13" s="1"/>
  <c r="C10" i="13"/>
  <c r="T10" i="13" s="1"/>
  <c r="C9" i="13"/>
  <c r="T9" i="13" s="1"/>
  <c r="N7" i="12"/>
  <c r="M7" i="12"/>
  <c r="K7" i="12"/>
  <c r="J7" i="12"/>
  <c r="I7" i="12"/>
  <c r="H7" i="12"/>
  <c r="C393" i="62" s="1"/>
  <c r="G7" i="12"/>
  <c r="F7" i="12"/>
  <c r="E7" i="12"/>
  <c r="D7" i="12"/>
  <c r="C20" i="12"/>
  <c r="C19" i="12"/>
  <c r="C16" i="12"/>
  <c r="C14" i="12"/>
  <c r="C13" i="12"/>
  <c r="T13" i="12" s="1"/>
  <c r="C12" i="12"/>
  <c r="T12" i="12" s="1"/>
  <c r="C11" i="12"/>
  <c r="T11" i="12" s="1"/>
  <c r="C10" i="12"/>
  <c r="T10" i="12" s="1"/>
  <c r="C9" i="12"/>
  <c r="T9" i="12" s="1"/>
  <c r="C8" i="12"/>
  <c r="T8" i="12" s="1"/>
  <c r="P19" i="11"/>
  <c r="O19" i="11"/>
  <c r="N19" i="11"/>
  <c r="M19" i="11"/>
  <c r="L19" i="11"/>
  <c r="K19" i="11"/>
  <c r="J19" i="11"/>
  <c r="I19" i="11"/>
  <c r="H19" i="11"/>
  <c r="G19" i="11"/>
  <c r="F19" i="11"/>
  <c r="E19" i="11"/>
  <c r="D19" i="11"/>
  <c r="P12" i="11"/>
  <c r="O12" i="11"/>
  <c r="N12" i="11"/>
  <c r="M12" i="11"/>
  <c r="L12" i="11"/>
  <c r="K12" i="11"/>
  <c r="J12" i="11"/>
  <c r="I12" i="11"/>
  <c r="H12" i="11"/>
  <c r="G12" i="11"/>
  <c r="F12" i="11"/>
  <c r="E12" i="11"/>
  <c r="D12" i="11"/>
  <c r="P7" i="11"/>
  <c r="C420" i="62" s="1"/>
  <c r="O7" i="11"/>
  <c r="C419" i="62" s="1"/>
  <c r="N7" i="11"/>
  <c r="C418" i="62" s="1"/>
  <c r="M7" i="11"/>
  <c r="C417" i="62" s="1"/>
  <c r="L7" i="11"/>
  <c r="C416" i="62" s="1"/>
  <c r="K7" i="11"/>
  <c r="C415" i="62" s="1"/>
  <c r="J7" i="11"/>
  <c r="C414" i="62" s="1"/>
  <c r="I7" i="11"/>
  <c r="C413" i="62" s="1"/>
  <c r="H7" i="11"/>
  <c r="C412" i="62" s="1"/>
  <c r="G7" i="11"/>
  <c r="F7" i="11"/>
  <c r="E7" i="11"/>
  <c r="D7" i="11"/>
  <c r="C30" i="11"/>
  <c r="C29" i="11"/>
  <c r="C26" i="11"/>
  <c r="C25" i="11"/>
  <c r="C23" i="11"/>
  <c r="C22" i="11"/>
  <c r="C21" i="11"/>
  <c r="C20" i="11"/>
  <c r="C18" i="11"/>
  <c r="C16" i="11"/>
  <c r="C15" i="11"/>
  <c r="C14" i="11"/>
  <c r="C13" i="11"/>
  <c r="C11" i="11"/>
  <c r="C10" i="11"/>
  <c r="C9" i="11"/>
  <c r="C8" i="11"/>
  <c r="V12" i="9"/>
  <c r="U12" i="9"/>
  <c r="T12" i="9"/>
  <c r="S12" i="9"/>
  <c r="R12" i="9"/>
  <c r="Q12" i="9"/>
  <c r="P12" i="9"/>
  <c r="N12" i="9"/>
  <c r="M12" i="9"/>
  <c r="L12" i="9"/>
  <c r="K12" i="9"/>
  <c r="I12" i="9"/>
  <c r="H12" i="9"/>
  <c r="G12" i="9"/>
  <c r="F12" i="9"/>
  <c r="E12" i="9"/>
  <c r="D12" i="9"/>
  <c r="Y7" i="9"/>
  <c r="K7" i="9"/>
  <c r="C365" i="62" s="1"/>
  <c r="I7" i="9"/>
  <c r="C362" i="62" s="1"/>
  <c r="H7" i="9"/>
  <c r="G7" i="9"/>
  <c r="F7" i="9"/>
  <c r="E7" i="9"/>
  <c r="D7" i="9"/>
  <c r="C32" i="9"/>
  <c r="C376" i="62" s="1"/>
  <c r="C21" i="9"/>
  <c r="C372" i="62" s="1"/>
  <c r="C20" i="9"/>
  <c r="C19" i="9"/>
  <c r="C18" i="9"/>
  <c r="C17" i="9"/>
  <c r="C16" i="9"/>
  <c r="C15" i="9"/>
  <c r="C14" i="9"/>
  <c r="C13" i="9"/>
  <c r="C11" i="9"/>
  <c r="C370" i="62" s="1"/>
  <c r="C10" i="9"/>
  <c r="C369" i="62" s="1"/>
  <c r="C9" i="9"/>
  <c r="C8" i="9"/>
  <c r="AA6" i="8"/>
  <c r="X6" i="8"/>
  <c r="C159" i="62" s="1"/>
  <c r="M6" i="8"/>
  <c r="C148" i="62" s="1"/>
  <c r="L6" i="8"/>
  <c r="K6" i="8"/>
  <c r="C145" i="62" s="1"/>
  <c r="J6" i="8"/>
  <c r="C144" i="62" s="1"/>
  <c r="I6" i="8"/>
  <c r="H6" i="8"/>
  <c r="G6" i="8"/>
  <c r="F6" i="8"/>
  <c r="E6" i="8"/>
  <c r="D6" i="8"/>
  <c r="C15" i="8"/>
  <c r="C13" i="8"/>
  <c r="C12" i="8"/>
  <c r="AB12" i="8" s="1"/>
  <c r="C11" i="8"/>
  <c r="AB11" i="8" s="1"/>
  <c r="C10" i="8"/>
  <c r="AB10" i="8" s="1"/>
  <c r="C9" i="8"/>
  <c r="AB9" i="8" s="1"/>
  <c r="C8" i="8"/>
  <c r="AB8" i="8" s="1"/>
  <c r="C7" i="8"/>
  <c r="AB7" i="8" s="1"/>
  <c r="Y22" i="7"/>
  <c r="AB22" i="7" s="1"/>
  <c r="V22" i="7"/>
  <c r="U22" i="7"/>
  <c r="S22" i="7"/>
  <c r="R22" i="7"/>
  <c r="Q22" i="7"/>
  <c r="C22" i="7" s="1"/>
  <c r="P22" i="7"/>
  <c r="N22" i="7"/>
  <c r="M22" i="7"/>
  <c r="K22" i="7"/>
  <c r="J22" i="7"/>
  <c r="I22" i="7"/>
  <c r="H22" i="7"/>
  <c r="G22" i="7"/>
  <c r="F22" i="7"/>
  <c r="E22" i="7"/>
  <c r="D22" i="7"/>
  <c r="Y6" i="7"/>
  <c r="V6" i="7"/>
  <c r="U6" i="7"/>
  <c r="C182" i="62" s="1"/>
  <c r="S6" i="7"/>
  <c r="R6" i="7"/>
  <c r="Q6" i="7"/>
  <c r="P6" i="7"/>
  <c r="N6" i="7"/>
  <c r="M6" i="7"/>
  <c r="K6" i="7"/>
  <c r="C172" i="62" s="1"/>
  <c r="J6" i="7"/>
  <c r="I6" i="7"/>
  <c r="H6" i="7"/>
  <c r="G6" i="7"/>
  <c r="F6" i="7"/>
  <c r="E6" i="7"/>
  <c r="D6" i="7"/>
  <c r="C7" i="7"/>
  <c r="C185" i="62" s="1"/>
  <c r="C8" i="7"/>
  <c r="C186" i="62" s="1"/>
  <c r="C9" i="7"/>
  <c r="C187" i="62" s="1"/>
  <c r="C190" i="62"/>
  <c r="C191" i="62"/>
  <c r="C192" i="62"/>
  <c r="C193" i="62"/>
  <c r="C194" i="62"/>
  <c r="C195" i="62"/>
  <c r="C196" i="62"/>
  <c r="C201" i="62"/>
  <c r="C203" i="62"/>
  <c r="C204" i="62"/>
  <c r="C206" i="62"/>
  <c r="C207" i="62"/>
  <c r="C38" i="19" l="1"/>
  <c r="C161" i="62"/>
  <c r="AB13" i="8"/>
  <c r="C423" i="62"/>
  <c r="V9" i="11"/>
  <c r="C425" i="62"/>
  <c r="V11" i="11"/>
  <c r="C428" i="62"/>
  <c r="V14" i="11"/>
  <c r="C430" i="62"/>
  <c r="V16" i="11"/>
  <c r="C434" i="62"/>
  <c r="V20" i="11"/>
  <c r="C436" i="62"/>
  <c r="V22" i="11"/>
  <c r="C439" i="62"/>
  <c r="V25" i="11"/>
  <c r="C403" i="62"/>
  <c r="T16" i="12"/>
  <c r="C407" i="62"/>
  <c r="C25" i="12"/>
  <c r="T16" i="13"/>
  <c r="H40" i="19"/>
  <c r="C625" i="62"/>
  <c r="C734" i="62"/>
  <c r="AD8" i="23"/>
  <c r="C163" i="62"/>
  <c r="AB15" i="8"/>
  <c r="C422" i="62"/>
  <c r="V8" i="11"/>
  <c r="C424" i="62"/>
  <c r="V10" i="11"/>
  <c r="C427" i="62"/>
  <c r="V13" i="11"/>
  <c r="C429" i="62"/>
  <c r="V15" i="11"/>
  <c r="C432" i="62"/>
  <c r="V18" i="11"/>
  <c r="C435" i="62"/>
  <c r="V21" i="11"/>
  <c r="C437" i="62"/>
  <c r="V23" i="11"/>
  <c r="C440" i="62"/>
  <c r="V26" i="11"/>
  <c r="C444" i="62"/>
  <c r="C36" i="11"/>
  <c r="C401" i="62"/>
  <c r="T14" i="12"/>
  <c r="C450" i="62"/>
  <c r="T15" i="13"/>
  <c r="C455" i="62"/>
  <c r="S8" i="13"/>
  <c r="V6" i="16"/>
  <c r="C510" i="62"/>
  <c r="C669" i="62"/>
  <c r="C668" i="62"/>
  <c r="C748" i="62"/>
  <c r="C743" i="62"/>
  <c r="F22" i="12"/>
  <c r="G22" i="12"/>
  <c r="J22" i="12"/>
  <c r="C395" i="62"/>
  <c r="K22" i="12"/>
  <c r="C396" i="62"/>
  <c r="N22" i="12"/>
  <c r="C399" i="62"/>
  <c r="U30" i="11"/>
  <c r="S19" i="12"/>
  <c r="C406" i="62"/>
  <c r="U29" i="11"/>
  <c r="C443" i="62"/>
  <c r="E22" i="12"/>
  <c r="I22" i="12"/>
  <c r="C394" i="62"/>
  <c r="M22" i="12"/>
  <c r="C398" i="62"/>
  <c r="D22" i="12"/>
  <c r="J35" i="7"/>
  <c r="G35" i="7"/>
  <c r="I35" i="7"/>
  <c r="K35" i="7"/>
  <c r="D35" i="7"/>
  <c r="M35" i="7"/>
  <c r="H35" i="7"/>
  <c r="E35" i="7"/>
  <c r="F35" i="7"/>
  <c r="V17" i="21"/>
  <c r="V7" i="21"/>
  <c r="H36" i="9"/>
  <c r="W11" i="9"/>
  <c r="W13" i="9"/>
  <c r="W21" i="9"/>
  <c r="W19" i="9"/>
  <c r="I36" i="9"/>
  <c r="W14" i="9"/>
  <c r="W10" i="9"/>
  <c r="W15" i="9"/>
  <c r="W20" i="9"/>
  <c r="W16" i="9"/>
  <c r="W8" i="9"/>
  <c r="W17" i="9"/>
  <c r="W9" i="9"/>
  <c r="W18" i="9"/>
  <c r="Z23" i="7"/>
  <c r="Z13" i="7"/>
  <c r="Z21" i="7"/>
  <c r="Z12" i="7"/>
  <c r="Z29" i="7"/>
  <c r="Z18" i="7"/>
  <c r="Z9" i="7"/>
  <c r="Z25" i="7"/>
  <c r="Z15" i="7"/>
  <c r="Z24" i="7"/>
  <c r="Z14" i="7"/>
  <c r="Z17" i="7"/>
  <c r="Z8" i="7"/>
  <c r="Z19" i="7"/>
  <c r="Z10" i="7"/>
  <c r="Z28" i="7"/>
  <c r="Z26" i="7"/>
  <c r="Z16" i="7"/>
  <c r="Z7" i="7"/>
  <c r="AD6" i="8"/>
  <c r="V6" i="15"/>
  <c r="AE8" i="23"/>
  <c r="U18" i="21"/>
  <c r="T18" i="21"/>
  <c r="U19" i="21"/>
  <c r="T19" i="21"/>
  <c r="T21" i="21"/>
  <c r="U21" i="21"/>
  <c r="U20" i="21"/>
  <c r="T20" i="21"/>
  <c r="U16" i="21"/>
  <c r="T16" i="21"/>
  <c r="F31" i="21"/>
  <c r="E31" i="21"/>
  <c r="T10" i="21"/>
  <c r="U10" i="21"/>
  <c r="G31" i="21"/>
  <c r="T11" i="21"/>
  <c r="U11" i="21"/>
  <c r="T12" i="21"/>
  <c r="U12" i="21"/>
  <c r="T14" i="21"/>
  <c r="U14" i="21"/>
  <c r="D31" i="21"/>
  <c r="T13" i="21"/>
  <c r="U13" i="21"/>
  <c r="U24" i="15"/>
  <c r="T24" i="15"/>
  <c r="V22" i="15"/>
  <c r="T25" i="15"/>
  <c r="U25" i="15"/>
  <c r="T26" i="15"/>
  <c r="U26" i="15"/>
  <c r="T28" i="15"/>
  <c r="U28" i="15"/>
  <c r="U23" i="15"/>
  <c r="T23" i="15"/>
  <c r="T29" i="15"/>
  <c r="U29" i="15"/>
  <c r="U13" i="15"/>
  <c r="T13" i="15"/>
  <c r="U14" i="15"/>
  <c r="T14" i="15"/>
  <c r="U21" i="15"/>
  <c r="T21" i="15"/>
  <c r="U15" i="15"/>
  <c r="T15" i="15"/>
  <c r="U16" i="15"/>
  <c r="T16" i="15"/>
  <c r="T19" i="15"/>
  <c r="U19" i="15"/>
  <c r="U12" i="15"/>
  <c r="T12" i="15"/>
  <c r="T17" i="15"/>
  <c r="U17" i="15"/>
  <c r="T18" i="15"/>
  <c r="U18" i="15"/>
  <c r="U10" i="15"/>
  <c r="T10" i="15"/>
  <c r="U8" i="15"/>
  <c r="T8" i="15"/>
  <c r="U7" i="15"/>
  <c r="T7" i="15"/>
  <c r="U9" i="15"/>
  <c r="T9" i="15"/>
  <c r="Y12" i="9"/>
  <c r="AF8" i="23"/>
  <c r="Q30" i="21"/>
  <c r="M30" i="21"/>
  <c r="V8" i="20"/>
  <c r="V9" i="20"/>
  <c r="V10" i="20"/>
  <c r="V11" i="20"/>
  <c r="V13" i="20"/>
  <c r="K40" i="19"/>
  <c r="N40" i="19"/>
  <c r="P40" i="19"/>
  <c r="I40" i="19"/>
  <c r="J40" i="19"/>
  <c r="E40" i="19"/>
  <c r="Q40" i="19"/>
  <c r="F40" i="19"/>
  <c r="L40" i="19"/>
  <c r="G40" i="19"/>
  <c r="M40" i="19"/>
  <c r="O40" i="19"/>
  <c r="D40" i="19"/>
  <c r="C39" i="19"/>
  <c r="Z18" i="19"/>
  <c r="Z23" i="19"/>
  <c r="Z25" i="19"/>
  <c r="Y22" i="19"/>
  <c r="Y8" i="19"/>
  <c r="Y9" i="19"/>
  <c r="Y11" i="19"/>
  <c r="C44" i="19"/>
  <c r="Y13" i="19"/>
  <c r="C46" i="19"/>
  <c r="Y14" i="19"/>
  <c r="Y15" i="19"/>
  <c r="Y23" i="19"/>
  <c r="Y26" i="19"/>
  <c r="Y16" i="19"/>
  <c r="Y18" i="19"/>
  <c r="Y25" i="19"/>
  <c r="Y20" i="19"/>
  <c r="Y10" i="19"/>
  <c r="Y21" i="19"/>
  <c r="AC31" i="17"/>
  <c r="AC30" i="17"/>
  <c r="AC29" i="17"/>
  <c r="AC28" i="17"/>
  <c r="AC17" i="17"/>
  <c r="AC15" i="17"/>
  <c r="AC14" i="17"/>
  <c r="AC13" i="17"/>
  <c r="U15" i="16"/>
  <c r="T15" i="16"/>
  <c r="T13" i="16"/>
  <c r="U13" i="16"/>
  <c r="U10" i="16"/>
  <c r="T10" i="16"/>
  <c r="U9" i="16"/>
  <c r="T9" i="16"/>
  <c r="U8" i="16"/>
  <c r="T8" i="16"/>
  <c r="T7" i="16"/>
  <c r="U7" i="16"/>
  <c r="U12" i="16"/>
  <c r="T12" i="16"/>
  <c r="U11" i="16"/>
  <c r="T11" i="16"/>
  <c r="D34" i="15"/>
  <c r="E34" i="15"/>
  <c r="F34" i="15"/>
  <c r="O34" i="15"/>
  <c r="L34" i="15"/>
  <c r="M34" i="15"/>
  <c r="AD8" i="14"/>
  <c r="AD9" i="14"/>
  <c r="AD10" i="14"/>
  <c r="AD11" i="14"/>
  <c r="AD12" i="14"/>
  <c r="AD14" i="14"/>
  <c r="S8" i="12"/>
  <c r="S10" i="12"/>
  <c r="S11" i="12"/>
  <c r="S12" i="12"/>
  <c r="S20" i="12"/>
  <c r="S13" i="12"/>
  <c r="S16" i="12"/>
  <c r="S9" i="12"/>
  <c r="S14" i="12"/>
  <c r="H22" i="12"/>
  <c r="C24" i="12"/>
  <c r="U25" i="11"/>
  <c r="U21" i="11"/>
  <c r="U26" i="11"/>
  <c r="U22" i="11"/>
  <c r="U23" i="11"/>
  <c r="U20" i="11"/>
  <c r="U15" i="11"/>
  <c r="U14" i="11"/>
  <c r="U16" i="11"/>
  <c r="U18" i="11"/>
  <c r="U13" i="11"/>
  <c r="M33" i="11"/>
  <c r="N33" i="11"/>
  <c r="I33" i="11"/>
  <c r="E33" i="11"/>
  <c r="F33" i="11"/>
  <c r="O33" i="11"/>
  <c r="H33" i="11"/>
  <c r="J33" i="11"/>
  <c r="L33" i="11"/>
  <c r="G33" i="11"/>
  <c r="P33" i="11"/>
  <c r="K33" i="11"/>
  <c r="U11" i="11"/>
  <c r="U10" i="11"/>
  <c r="U9" i="11"/>
  <c r="D33" i="11"/>
  <c r="U8" i="11"/>
  <c r="F36" i="9"/>
  <c r="E36" i="9"/>
  <c r="G36" i="9"/>
  <c r="D36" i="9"/>
  <c r="H35" i="9"/>
  <c r="I35" i="9"/>
  <c r="S35" i="9"/>
  <c r="K35" i="9"/>
  <c r="T35" i="9"/>
  <c r="R35" i="9"/>
  <c r="AC7" i="8"/>
  <c r="AA7" i="7"/>
  <c r="AA8" i="7"/>
  <c r="AA10" i="7"/>
  <c r="AA9" i="7"/>
  <c r="R35" i="7"/>
  <c r="V35" i="7"/>
  <c r="U35" i="7"/>
  <c r="P35" i="7"/>
  <c r="Q35" i="7"/>
  <c r="AA28" i="7"/>
  <c r="AA16" i="7"/>
  <c r="W6" i="7"/>
  <c r="X16" i="9"/>
  <c r="AB14" i="17"/>
  <c r="AA25" i="7"/>
  <c r="AA15" i="7"/>
  <c r="AC11" i="8"/>
  <c r="X8" i="9"/>
  <c r="X17" i="9"/>
  <c r="P34" i="15"/>
  <c r="AB15" i="17"/>
  <c r="C47" i="19"/>
  <c r="AA26" i="7"/>
  <c r="AA24" i="7"/>
  <c r="AA14" i="7"/>
  <c r="X9" i="9"/>
  <c r="X18" i="9"/>
  <c r="AB17" i="17"/>
  <c r="X15" i="9"/>
  <c r="AB13" i="17"/>
  <c r="AA13" i="7"/>
  <c r="AC13" i="8"/>
  <c r="X10" i="9"/>
  <c r="X19" i="9"/>
  <c r="AA21" i="7"/>
  <c r="AA12" i="7"/>
  <c r="X11" i="9"/>
  <c r="X20" i="9"/>
  <c r="AB29" i="17"/>
  <c r="AG8" i="23"/>
  <c r="AA23" i="7"/>
  <c r="AC8" i="8"/>
  <c r="X13" i="9"/>
  <c r="X21" i="9"/>
  <c r="K34" i="15"/>
  <c r="AB30" i="17"/>
  <c r="AA17" i="7"/>
  <c r="AA19" i="7"/>
  <c r="AA29" i="7"/>
  <c r="AA18" i="7"/>
  <c r="S35" i="7"/>
  <c r="X14" i="9"/>
  <c r="L35" i="9"/>
  <c r="U35" i="9"/>
  <c r="C35" i="11"/>
  <c r="AB31" i="17"/>
  <c r="I34" i="15"/>
  <c r="AB28" i="17"/>
  <c r="E32" i="11"/>
  <c r="Z15" i="19"/>
  <c r="G35" i="9"/>
  <c r="Q35" i="9"/>
  <c r="F32" i="11"/>
  <c r="N32" i="11"/>
  <c r="H34" i="15"/>
  <c r="Z16" i="19"/>
  <c r="I27" i="19"/>
  <c r="I37" i="19" s="1"/>
  <c r="Q27" i="19"/>
  <c r="D30" i="21"/>
  <c r="M32" i="11"/>
  <c r="G32" i="11"/>
  <c r="O32" i="11"/>
  <c r="R34" i="15"/>
  <c r="J27" i="19"/>
  <c r="J37" i="19" s="1"/>
  <c r="R37" i="19"/>
  <c r="W8" i="20"/>
  <c r="P27" i="19"/>
  <c r="P37" i="19" s="1"/>
  <c r="H32" i="11"/>
  <c r="P32" i="11"/>
  <c r="J34" i="15"/>
  <c r="S34" i="15"/>
  <c r="Z9" i="19"/>
  <c r="Z20" i="19"/>
  <c r="K27" i="19"/>
  <c r="K37" i="19" s="1"/>
  <c r="I32" i="11"/>
  <c r="Z10" i="19"/>
  <c r="Z21" i="19"/>
  <c r="D27" i="19"/>
  <c r="D37" i="19" s="1"/>
  <c r="L27" i="19"/>
  <c r="L37" i="19" s="1"/>
  <c r="W9" i="20"/>
  <c r="H27" i="19"/>
  <c r="H37" i="19" s="1"/>
  <c r="J32" i="11"/>
  <c r="Z11" i="19"/>
  <c r="Z22" i="19"/>
  <c r="E27" i="19"/>
  <c r="E37" i="19" s="1"/>
  <c r="M27" i="19"/>
  <c r="M37" i="19" s="1"/>
  <c r="W10" i="20"/>
  <c r="H30" i="21"/>
  <c r="Z26" i="19"/>
  <c r="K32" i="11"/>
  <c r="Z13" i="19"/>
  <c r="F27" i="19"/>
  <c r="F37" i="19" s="1"/>
  <c r="N27" i="19"/>
  <c r="N37" i="19" s="1"/>
  <c r="W11" i="20"/>
  <c r="E35" i="9"/>
  <c r="N35" i="9"/>
  <c r="D32" i="11"/>
  <c r="L32" i="11"/>
  <c r="G34" i="15"/>
  <c r="Z14" i="19"/>
  <c r="G27" i="19"/>
  <c r="G37" i="19" s="1"/>
  <c r="O27" i="19"/>
  <c r="O37" i="19" s="1"/>
  <c r="W13" i="20"/>
  <c r="J30" i="21"/>
  <c r="K30" i="21"/>
  <c r="P30" i="21"/>
  <c r="E30" i="21"/>
  <c r="F30" i="21"/>
  <c r="R30" i="21"/>
  <c r="G30" i="21"/>
  <c r="S30" i="21"/>
  <c r="I30" i="21"/>
  <c r="Z8" i="19"/>
  <c r="F35" i="9"/>
  <c r="P35" i="9"/>
  <c r="D35" i="9"/>
  <c r="M35" i="9"/>
  <c r="V35" i="9"/>
  <c r="N35" i="7"/>
  <c r="Y35" i="7"/>
  <c r="AB6" i="7"/>
  <c r="C7" i="21"/>
  <c r="C666" i="62" s="1"/>
  <c r="C26" i="17"/>
  <c r="C12" i="17"/>
  <c r="C574" i="62" s="1"/>
  <c r="C11" i="15"/>
  <c r="C528" i="62" s="1"/>
  <c r="C7" i="20"/>
  <c r="C600" i="62" s="1"/>
  <c r="C7" i="14"/>
  <c r="C465" i="62" s="1"/>
  <c r="C7" i="12"/>
  <c r="T7" i="12" s="1"/>
  <c r="C7" i="19"/>
  <c r="C623" i="62" s="1"/>
  <c r="C17" i="21"/>
  <c r="T17" i="21" s="1"/>
  <c r="C8" i="13"/>
  <c r="T8" i="13" s="1"/>
  <c r="C12" i="11"/>
  <c r="V12" i="11" s="1"/>
  <c r="C6" i="16"/>
  <c r="C6" i="8"/>
  <c r="AB6" i="8" s="1"/>
  <c r="C19" i="19"/>
  <c r="C12" i="19"/>
  <c r="C640" i="62" s="1"/>
  <c r="C22" i="15"/>
  <c r="T22" i="15" s="1"/>
  <c r="C6" i="15"/>
  <c r="C512" i="62" s="1"/>
  <c r="C19" i="11"/>
  <c r="C7" i="11"/>
  <c r="V7" i="11" s="1"/>
  <c r="C7" i="9"/>
  <c r="C360" i="62" s="1"/>
  <c r="C12" i="9"/>
  <c r="C6" i="7"/>
  <c r="AB7" i="2"/>
  <c r="AA7" i="2"/>
  <c r="Z7" i="2"/>
  <c r="Y7" i="2"/>
  <c r="W7" i="2"/>
  <c r="C22" i="62" s="1"/>
  <c r="C14" i="2"/>
  <c r="C16" i="2"/>
  <c r="C19" i="2"/>
  <c r="C29" i="62" s="1"/>
  <c r="C20" i="2"/>
  <c r="C30" i="62" s="1"/>
  <c r="C21" i="2"/>
  <c r="C31" i="62" s="1"/>
  <c r="C22" i="2"/>
  <c r="C32" i="62" s="1"/>
  <c r="Q34" i="1"/>
  <c r="C56" i="62"/>
  <c r="C55" i="62"/>
  <c r="C54" i="62"/>
  <c r="C51" i="62"/>
  <c r="C433" i="62" l="1"/>
  <c r="V19" i="11"/>
  <c r="C26" i="62"/>
  <c r="AC16" i="2"/>
  <c r="C24" i="62"/>
  <c r="AC14" i="2"/>
  <c r="U12" i="11"/>
  <c r="C426" i="62"/>
  <c r="C35" i="7"/>
  <c r="C410" i="62"/>
  <c r="AC26" i="17"/>
  <c r="C38" i="17"/>
  <c r="AF7" i="2"/>
  <c r="C142" i="62"/>
  <c r="C40" i="19"/>
  <c r="W12" i="9"/>
  <c r="T7" i="21"/>
  <c r="W7" i="9"/>
  <c r="T6" i="16"/>
  <c r="T6" i="15"/>
  <c r="Z6" i="7"/>
  <c r="Z11" i="7"/>
  <c r="AB18" i="1"/>
  <c r="AB11" i="1"/>
  <c r="AB14" i="1"/>
  <c r="AB13" i="1"/>
  <c r="AB15" i="1"/>
  <c r="AB16" i="1"/>
  <c r="Y34" i="1"/>
  <c r="C27" i="20"/>
  <c r="Q37" i="19"/>
  <c r="Z22" i="7"/>
  <c r="AA34" i="1"/>
  <c r="C31" i="21"/>
  <c r="T11" i="15"/>
  <c r="X34" i="1"/>
  <c r="Z34" i="1"/>
  <c r="V7" i="20"/>
  <c r="Y19" i="19"/>
  <c r="Y12" i="19"/>
  <c r="Y7" i="19"/>
  <c r="AC12" i="17"/>
  <c r="C22" i="12"/>
  <c r="S7" i="12"/>
  <c r="U19" i="11"/>
  <c r="U7" i="11"/>
  <c r="C33" i="11"/>
  <c r="C36" i="9"/>
  <c r="O12" i="9"/>
  <c r="O35" i="9" s="1"/>
  <c r="X7" i="9"/>
  <c r="AC15" i="8"/>
  <c r="AC9" i="8"/>
  <c r="AC12" i="8"/>
  <c r="AC10" i="8"/>
  <c r="C26" i="2"/>
  <c r="AA6" i="7"/>
  <c r="C25" i="2"/>
  <c r="AD16" i="2"/>
  <c r="AD14" i="2"/>
  <c r="AE7" i="2"/>
  <c r="T17" i="2"/>
  <c r="T24" i="2" s="1"/>
  <c r="J17" i="2"/>
  <c r="J24" i="2" s="1"/>
  <c r="W17" i="2"/>
  <c r="W24" i="2" s="1"/>
  <c r="L17" i="2"/>
  <c r="L24" i="2" s="1"/>
  <c r="Q17" i="2"/>
  <c r="Q24" i="2" s="1"/>
  <c r="N17" i="2"/>
  <c r="N24" i="2" s="1"/>
  <c r="P17" i="2"/>
  <c r="P24" i="2" s="1"/>
  <c r="K17" i="2"/>
  <c r="K24" i="2" s="1"/>
  <c r="AC19" i="1"/>
  <c r="AE19" i="1"/>
  <c r="N34" i="1"/>
  <c r="AE7" i="1"/>
  <c r="AB19" i="1"/>
  <c r="AE12" i="1"/>
  <c r="AD19" i="1"/>
  <c r="AC15" i="1"/>
  <c r="AC18" i="1"/>
  <c r="AC16" i="1"/>
  <c r="AD12" i="1"/>
  <c r="AC11" i="1"/>
  <c r="AC13" i="1"/>
  <c r="AC14" i="1"/>
  <c r="AD7" i="1"/>
  <c r="AB12" i="17"/>
  <c r="W22" i="7"/>
  <c r="W35" i="7" s="1"/>
  <c r="W11" i="7"/>
  <c r="AA11" i="7" s="1"/>
  <c r="Y6" i="8"/>
  <c r="Q6" i="15"/>
  <c r="C548" i="62" s="1"/>
  <c r="C41" i="1"/>
  <c r="C40" i="1"/>
  <c r="C38" i="1"/>
  <c r="C39" i="1"/>
  <c r="C30" i="19"/>
  <c r="C24" i="20"/>
  <c r="Q22" i="15"/>
  <c r="U22" i="15" s="1"/>
  <c r="T12" i="19"/>
  <c r="Z12" i="19" s="1"/>
  <c r="T19" i="19"/>
  <c r="Z19" i="19" s="1"/>
  <c r="R17" i="2"/>
  <c r="R24" i="2" s="1"/>
  <c r="AB26" i="17"/>
  <c r="Q7" i="20"/>
  <c r="Q6" i="16"/>
  <c r="C32" i="11"/>
  <c r="Q11" i="15"/>
  <c r="U11" i="15" s="1"/>
  <c r="L7" i="21"/>
  <c r="L17" i="21"/>
  <c r="U17" i="21" s="1"/>
  <c r="T7" i="19"/>
  <c r="C659" i="62" s="1"/>
  <c r="C35" i="9"/>
  <c r="C7" i="1"/>
  <c r="C30" i="2"/>
  <c r="C31" i="2"/>
  <c r="C34" i="15"/>
  <c r="C30" i="21"/>
  <c r="C29" i="2"/>
  <c r="C28" i="2"/>
  <c r="C7" i="2"/>
  <c r="AC7" i="2" s="1"/>
  <c r="W7" i="20" l="1"/>
  <c r="C617" i="62"/>
  <c r="U7" i="21"/>
  <c r="U6" i="15"/>
  <c r="AB12" i="1"/>
  <c r="U6" i="16"/>
  <c r="Z7" i="19"/>
  <c r="C27" i="19"/>
  <c r="X12" i="9"/>
  <c r="AC6" i="8"/>
  <c r="AA22" i="7"/>
  <c r="X7" i="2"/>
  <c r="AD7" i="2" s="1"/>
  <c r="U34" i="1"/>
  <c r="V34" i="1"/>
  <c r="S34" i="1"/>
  <c r="J34" i="1"/>
  <c r="K34" i="1"/>
  <c r="M34" i="1"/>
  <c r="O34" i="1"/>
  <c r="AB7" i="1"/>
  <c r="AC12" i="1"/>
  <c r="C43" i="19"/>
  <c r="Q34" i="15"/>
  <c r="C18" i="2"/>
  <c r="C30" i="20"/>
  <c r="L30" i="21"/>
  <c r="T37" i="19"/>
  <c r="C37" i="19" l="1"/>
  <c r="AC7" i="1"/>
  <c r="W34" i="1"/>
  <c r="C17" i="2"/>
  <c r="C27" i="62" s="1"/>
  <c r="C27" i="2"/>
  <c r="C24" i="2" l="1"/>
  <c r="C37" i="1"/>
  <c r="C68" i="62" l="1"/>
  <c r="C34" i="1"/>
  <c r="C32" i="35"/>
</calcChain>
</file>

<file path=xl/sharedStrings.xml><?xml version="1.0" encoding="utf-8"?>
<sst xmlns="http://schemas.openxmlformats.org/spreadsheetml/2006/main" count="2404" uniqueCount="744">
  <si>
    <t xml:space="preserve">             KIỂM TRA ĐẢNG VIÊN THEO ĐIỀU 30 ĐIỀU LỆ ĐẢNG</t>
  </si>
  <si>
    <t>(ĐVT: Đảng viên)</t>
  </si>
  <si>
    <t>Đảng viên được kiểm tra</t>
  </si>
  <si>
    <t>Cấp kiểm tra</t>
  </si>
  <si>
    <t xml:space="preserve">Nội dung kiểm tra </t>
  </si>
  <si>
    <t>Kết luận</t>
  </si>
  <si>
    <t>BCHTW, BCT, Ban Bí thư</t>
  </si>
  <si>
    <t>Tỉnh ủy, BTV tỉnh uỷ 
và tương đương</t>
  </si>
  <si>
    <t xml:space="preserve">Các CQ tham mưu của cấp ủy tỉnh và tương đương </t>
  </si>
  <si>
    <t>Đảng ủy bộ phận</t>
  </si>
  <si>
    <t>Chi bộ</t>
  </si>
  <si>
    <t>Việc thực hiện những điều đảng viên không được làm</t>
  </si>
  <si>
    <t>Khác</t>
  </si>
  <si>
    <t>Thực hiện tốt</t>
  </si>
  <si>
    <t>Thực hiện chưa tốt</t>
  </si>
  <si>
    <t>Trong đó</t>
  </si>
  <si>
    <t>Tiêu chuẩn đảng viên, tiêu chuẩn cấp ủy viên</t>
  </si>
  <si>
    <t>Phải thi hành kỷ luật</t>
  </si>
  <si>
    <t>Đã thi hành kỷ luật</t>
  </si>
  <si>
    <t>I</t>
  </si>
  <si>
    <t xml:space="preserve">Trung ương </t>
  </si>
  <si>
    <t>Cấp tỉnh và tương đương</t>
  </si>
  <si>
    <t>Cấp cơ sở</t>
  </si>
  <si>
    <t>II</t>
  </si>
  <si>
    <t>Là cấp uỷ viên các cấp</t>
  </si>
  <si>
    <t xml:space="preserve">Uỷ viên Trung ương </t>
  </si>
  <si>
    <t>Tỉnh ủy viên và tương đương</t>
  </si>
  <si>
    <t>Chi ủy viên</t>
  </si>
  <si>
    <t>III</t>
  </si>
  <si>
    <t>Đảng viên ở các lĩnh vực</t>
  </si>
  <si>
    <t>Đảng</t>
  </si>
  <si>
    <t>Đoàn thể</t>
  </si>
  <si>
    <t>Lực lượng vũ trang</t>
  </si>
  <si>
    <t>Sản xuất kinh doanh, dịch vụ</t>
  </si>
  <si>
    <t>Các lĩnh vực khác</t>
  </si>
  <si>
    <t>IV</t>
  </si>
  <si>
    <t>Có vi phạm</t>
  </si>
  <si>
    <t>Đảng uỷ bộ phận</t>
  </si>
  <si>
    <t>Các CQ tham mưu của Trung ương</t>
  </si>
  <si>
    <t>Tổ chức đảng được kiểm tra</t>
  </si>
  <si>
    <t>Giải quyết khiếu nại, tố cáo</t>
  </si>
  <si>
    <t>Công tác cán bộ</t>
  </si>
  <si>
    <t>Tỉnh ủy, BTV Tỉnh uỷ và tương đương</t>
  </si>
  <si>
    <t>BCH Trung ương, BCT, BBT</t>
  </si>
  <si>
    <t>Tổng số tổ chức đảng được kiểm tra</t>
  </si>
  <si>
    <t>(ĐVT: Tổ chức đảng)</t>
  </si>
  <si>
    <t>KIỂM TRA TỔ CHỨC ĐẢNG CẤP DƯỚI THEO ĐIỀU 30 ĐIỀU LỆ ĐẢNG</t>
  </si>
  <si>
    <t xml:space="preserve"> GIÁM SÁT TỔ CHỨC ĐẢNG THEO ĐIỀU 30 ĐIỀU LỆ ĐẢNG</t>
  </si>
  <si>
    <t>Tổ chức đảng được giám sát</t>
  </si>
  <si>
    <t>Tổng số tổ chức đảng được giám sát</t>
  </si>
  <si>
    <t>Cấp giám sát</t>
  </si>
  <si>
    <t xml:space="preserve">Nội dung </t>
  </si>
  <si>
    <t xml:space="preserve">Kết quả </t>
  </si>
  <si>
    <t>BCH Trung ương, Bộ Chính trị, BBT</t>
  </si>
  <si>
    <t>Tỉnh uỷ, BTV tỉnh uỷ và tương đương</t>
  </si>
  <si>
    <t>Việc chấp hành nghị quyết, chỉ thị, quy định, kết luận của Đảng; chính sách, pháp luật của Nhà nước</t>
  </si>
  <si>
    <t>Số tổ chức đảng thực hiện tốt</t>
  </si>
  <si>
    <t xml:space="preserve">Số tổ chức đảng chuyển kiểm tra khi có dấu hiệu vi phạm </t>
  </si>
  <si>
    <t xml:space="preserve">                            THI HÀNH KỶ LUẬT ĐẢNG VIÊN CỦA CẤP ỦY CÁC CẤP VÀ CHI BỘ</t>
  </si>
  <si>
    <t>Đảng viên 
bị thi hành kỷ luật</t>
  </si>
  <si>
    <t>Tổng số đảng viên bị THKL</t>
  </si>
  <si>
    <t>Hình thức kỷ luật</t>
  </si>
  <si>
    <t>Đình chỉ sinh hoạt đảng</t>
  </si>
  <si>
    <t xml:space="preserve">Cấp thi hành kỷ luật </t>
  </si>
  <si>
    <t>Nội dung vi phạm</t>
  </si>
  <si>
    <t>Xử lý pháp luật</t>
  </si>
  <si>
    <t>Xử lý hành chính</t>
  </si>
  <si>
    <t>Khiển trách</t>
  </si>
  <si>
    <t>Cảnh cáo</t>
  </si>
  <si>
    <t>Cách chức</t>
  </si>
  <si>
    <t>Khai trừ</t>
  </si>
  <si>
    <t>BCHTW, Bộ Chính trị, Ban Bí thư</t>
  </si>
  <si>
    <t xml:space="preserve">Tỉnh uỷ, BTV tỉnh uỷ và tương đương </t>
  </si>
  <si>
    <t>Những điều đảng viên không được làm</t>
  </si>
  <si>
    <t>Tham nhũng, cố ý làm trái</t>
  </si>
  <si>
    <t>Số lượng</t>
  </si>
  <si>
    <t>Bị phạt tù (kể cả án treo)</t>
  </si>
  <si>
    <t>Hình thức khác</t>
  </si>
  <si>
    <t>Uỷ viên Trung ương</t>
  </si>
  <si>
    <t>Hành chính, Nhà nước</t>
  </si>
  <si>
    <t>SXKD, dịch vụ</t>
  </si>
  <si>
    <t>Lĩnh vực khác</t>
  </si>
  <si>
    <t>Đoàn kết nội bộ</t>
  </si>
  <si>
    <t xml:space="preserve">                 THI HÀNH KỶ LUẬT TỔ CHỨC ĐẢNG CỦA CẤP ỦY CÁC CẤP</t>
  </si>
  <si>
    <t xml:space="preserve">                                            (ĐVT: Tổ chức đảng)</t>
  </si>
  <si>
    <t>Tổ chức đảng bị thi hành kỷ luật</t>
  </si>
  <si>
    <t>Tổng số tổ chức đảng bị thi hành kỷ luật</t>
  </si>
  <si>
    <t>Cấp thi hành kỷ luật</t>
  </si>
  <si>
    <t>Giải tán</t>
  </si>
  <si>
    <t>Đảng uỷ cơ sở</t>
  </si>
  <si>
    <t>Đảng uỷ cơ sở, BTV đảng ủy cơ sở</t>
  </si>
  <si>
    <t>Đảng uỷ  bộ phận</t>
  </si>
  <si>
    <t>Chi uỷ viên</t>
  </si>
  <si>
    <t xml:space="preserve">                   Phó Bí thư</t>
  </si>
  <si>
    <t>Trong đó:  Bí thư</t>
  </si>
  <si>
    <t>Cấp ủy viên các cấp</t>
  </si>
  <si>
    <t>Số đảng viên chuyển kiểm tra 
khi có dấu hiệu vi phạm</t>
  </si>
  <si>
    <t>Số đảng viên thực hiện tốt</t>
  </si>
  <si>
    <t xml:space="preserve">Chi bộ </t>
  </si>
  <si>
    <t>Tổng số đảng viên được giám sát</t>
  </si>
  <si>
    <t>Đảng viên được giám sát</t>
  </si>
  <si>
    <t>(ĐVT: đảng viên)</t>
  </si>
  <si>
    <t xml:space="preserve">          (Giám sát theo chuyên đề)</t>
  </si>
  <si>
    <t>GIÁM SÁT ĐẢNG VIÊN THEO ĐIỀU 30 ĐIỀU LỆ ĐẢNG</t>
  </si>
  <si>
    <t>Việc chấp hành chính sách, pháp luật của Nhà nước</t>
  </si>
  <si>
    <t xml:space="preserve">                   GIẢI QUYẾT KHIẾU NẠI KỶ LUẬT ĐẢNG VIÊN CỦA CẤP ỦY CÁC CẤP</t>
  </si>
  <si>
    <t>Đảng viên khiếu nại
 kỷ luật đảng</t>
  </si>
  <si>
    <t>Đã giải quyết xong</t>
  </si>
  <si>
    <t>Cấp giải quyết khiếu nại</t>
  </si>
  <si>
    <t>Nội dung khiếu nại</t>
  </si>
  <si>
    <t xml:space="preserve">Tỉnh ủy và tương đương </t>
  </si>
  <si>
    <t>BTV tỉnh uỷ và tương đương</t>
  </si>
  <si>
    <t xml:space="preserve">Hình thức kỷ luật </t>
  </si>
  <si>
    <t>Giữ nguyên hình thức kỷ luật</t>
  </si>
  <si>
    <t>Thay đổi hình thức kỷ luật</t>
  </si>
  <si>
    <t>Nguyên nhân thay đổi
 hình thức kỷ luật</t>
  </si>
  <si>
    <t>Tăng hình thức kỷ luật</t>
  </si>
  <si>
    <t>Giảm hình thức kỷ luật</t>
  </si>
  <si>
    <t>Xoá kỷ luật</t>
  </si>
  <si>
    <t>Thẩm tra, xác minh</t>
  </si>
  <si>
    <t>Trung ương</t>
  </si>
  <si>
    <t>Cấp quyết định kỷ luật</t>
  </si>
  <si>
    <t>BCHTW, Bộ Chính trị, BBT</t>
  </si>
  <si>
    <t>UBKT Trung ương</t>
  </si>
  <si>
    <t>Tỉnh ủy và tương đương</t>
  </si>
  <si>
    <t>BTV tỉnh ủy và tương đương</t>
  </si>
  <si>
    <t>UBKT tỉnh uỷ và tương đương</t>
  </si>
  <si>
    <t xml:space="preserve">Đảng ủy cơ sở </t>
  </si>
  <si>
    <t>GQ đúng thời gian quy định</t>
  </si>
  <si>
    <t>Tổng số đảng viên 
được kiểm tra</t>
  </si>
  <si>
    <t>Nội dung kiểm tra</t>
  </si>
  <si>
    <t>UBKT đảng uỷ cơ sở</t>
  </si>
  <si>
    <t>Việc giữ gìn đoàn kết nội bộ</t>
  </si>
  <si>
    <t>Tỉnh uỷ viên và tương đương</t>
  </si>
  <si>
    <t>Số có vi phạm</t>
  </si>
  <si>
    <t xml:space="preserve"> KIỂM TRA TỔ CHỨC ĐẢNG KHI CÓ DẤU HIỆU VI PHẠM CỦA ỦY BAN KIỂM TRA CÁC CẤP</t>
  </si>
  <si>
    <t>Biểu 10</t>
  </si>
  <si>
    <t>Tỉnh ủy, BTV, Thường trực tỉnh ủy và tương đương</t>
  </si>
  <si>
    <t>Tổ chức đảng có vi phạm</t>
  </si>
  <si>
    <t>Biểu 11</t>
  </si>
  <si>
    <t xml:space="preserve"> (ĐVT: Tổ chức đảng)</t>
  </si>
  <si>
    <t>Tỉnh ủy, BTV tỉnh ủy và tương đương</t>
  </si>
  <si>
    <t>UBKT tỉnh ủy và tương đương</t>
  </si>
  <si>
    <t>UBKT đảng ủy cơ sở</t>
  </si>
  <si>
    <t>Biểu 12</t>
  </si>
  <si>
    <t xml:space="preserve"> Số ĐV bị THKL trong mốc thời gian kiểm tra</t>
  </si>
  <si>
    <t xml:space="preserve"> Đảng viên bị THKL     
do từng cấp quản lý</t>
  </si>
  <si>
    <t>Kiến nghị sau kiểm tra</t>
  </si>
  <si>
    <t xml:space="preserve">Cấp cơ sở và tương đương </t>
  </si>
  <si>
    <t>Số tổ chức đảng làm tốt công tác THKL</t>
  </si>
  <si>
    <t>Số tổ chức đảng chưa làm tốt công tác THKL</t>
  </si>
  <si>
    <t>Xóa kỷ luật</t>
  </si>
  <si>
    <t xml:space="preserve">           GIÁM SÁT ĐẢNG VIÊN CỦA ỦY BAN KIỂM TRA CÁC CẤP </t>
  </si>
  <si>
    <t>Biểu 13</t>
  </si>
  <si>
    <t>UBKT cấp cơ sở</t>
  </si>
  <si>
    <t xml:space="preserve">Số đảng viên chuyển kiểm tra khi có dấu hiệu vi phạm </t>
  </si>
  <si>
    <t>Biểu 14</t>
  </si>
  <si>
    <t xml:space="preserve">                    THI HÀNH KỶ LUẬT ĐẢNG VIÊN CỦA ỦY BAN KIỂM TRA CÁC CẤP</t>
  </si>
  <si>
    <t>Biểu 15</t>
  </si>
  <si>
    <t>Tổng số đảng viên bị
 thi hành kỷ luật</t>
  </si>
  <si>
    <t>Cấp THKL</t>
  </si>
  <si>
    <t>Thiếu trách nhiệm, buông lỏng lãnh đạo</t>
  </si>
  <si>
    <t>Biểu 16</t>
  </si>
  <si>
    <t>Đảng viên bị tố cáo</t>
  </si>
  <si>
    <t>Cấp giải quyết</t>
  </si>
  <si>
    <t>Nội dung tố cáo</t>
  </si>
  <si>
    <t>Chưa có cơ sở kết luận</t>
  </si>
  <si>
    <t>Tố sai</t>
  </si>
  <si>
    <t>Tố đúng và đúng một phần</t>
  </si>
  <si>
    <t xml:space="preserve">      GIẢI QUYẾT TỐ CÁO TỔ CHỨC ĐẢNG CỦA ỦY BAN KIỂM TRA CÁC CẤP</t>
  </si>
  <si>
    <t>Biểu 17</t>
  </si>
  <si>
    <t>Tổ chức đảng bị tố cáo</t>
  </si>
  <si>
    <t>Giải quyết đúng thời gian quy định</t>
  </si>
  <si>
    <t xml:space="preserve">      GIẢI QUYẾT KHIẾU NẠI KỶ LUẬT ĐẢNG VIÊN CỦA ỦY BAN KIỂM TRA CÁC CẤP</t>
  </si>
  <si>
    <t>Biểu 18</t>
  </si>
  <si>
    <t xml:space="preserve">               (ĐVT: Đảng viên)</t>
  </si>
  <si>
    <t xml:space="preserve">Đảng viên khiếu nại
 kỷ luật </t>
  </si>
  <si>
    <t xml:space="preserve">Cấp giải quyết </t>
  </si>
  <si>
    <t>Vận dụng phương hướng,         phương châm thi hành kỷ luật</t>
  </si>
  <si>
    <t xml:space="preserve">            KIỂM TRA TÀI CHÍNH ĐẢNG (VỀ THU CHI NGÂN SÁCH VÀ SẢN XUẤT KINH DOANH)</t>
  </si>
  <si>
    <r>
      <t>Đảng viên có 
 vi phạm</t>
    </r>
    <r>
      <rPr>
        <i/>
        <sz val="8"/>
        <rFont val="Arial"/>
        <family val="2"/>
      </rPr>
      <t xml:space="preserve"> (ĐVT: đảng viên)</t>
    </r>
  </si>
  <si>
    <t>Tài chính của cấp ủy</t>
  </si>
  <si>
    <t>Tài chính của đơn vị hành chính</t>
  </si>
  <si>
    <t>Tài chính của đơn vị sự nghiệp</t>
  </si>
  <si>
    <t>Sản xuất kinh doanh</t>
  </si>
  <si>
    <t>Các nội dung khác</t>
  </si>
  <si>
    <t xml:space="preserve">Tổng số </t>
  </si>
  <si>
    <t>Chuyển cơ quan pháp luật xử lý</t>
  </si>
  <si>
    <t>Chi sai chế độ</t>
  </si>
  <si>
    <t>Các vi phạm khác</t>
  </si>
  <si>
    <t>Xuất toán, thu hồi</t>
  </si>
  <si>
    <t>Hạch toán lại</t>
  </si>
  <si>
    <t>Văn phòng Trung ương</t>
  </si>
  <si>
    <t>Cơ quan tài chính tỉnh ủy và tương đương</t>
  </si>
  <si>
    <t>Doanh nghiệp của Đảng ở tỉnh ủy và tương đương</t>
  </si>
  <si>
    <t>Đảng ủy bộ phận, chi bộ trực thuộc</t>
  </si>
  <si>
    <t>KIỂM TRA TÀI CHÍNH ĐẢNG (VỀ VIỆC THU, NỘP, QUẢN LÝ VÀ SỬ DỤNG ĐẢNG PHÍ)</t>
  </si>
  <si>
    <t>Biểu 20</t>
  </si>
  <si>
    <t>Tổng số đảng viên được kiểm tra</t>
  </si>
  <si>
    <t>Số tổ chức đảng có vi phạm</t>
  </si>
  <si>
    <t>Đề nghị xử lý</t>
  </si>
  <si>
    <t>Thu thừa</t>
  </si>
  <si>
    <t xml:space="preserve">Giao đơn vị xử lý </t>
  </si>
  <si>
    <t>Biểu 21</t>
  </si>
  <si>
    <t>UBKT 
các cấp</t>
  </si>
  <si>
    <t>Tổng 
số</t>
  </si>
  <si>
    <t>Chức danh</t>
  </si>
  <si>
    <t>Kết quả đào tạo, bồi dưỡng</t>
  </si>
  <si>
    <t>Chủ nhiệm</t>
  </si>
  <si>
    <t>Phó Chủ nhiệm</t>
  </si>
  <si>
    <t>Ủy viên chuyên trách</t>
  </si>
  <si>
    <t>Ủy viên kiêm chức</t>
  </si>
  <si>
    <t>Công chức kiểm tra</t>
  </si>
  <si>
    <t>Khác</t>
  </si>
  <si>
    <t>KTVCC và tương đương</t>
  </si>
  <si>
    <t>KTV và tương đương</t>
  </si>
  <si>
    <t>Cán sự và tương đương</t>
  </si>
  <si>
    <t>Đại học</t>
  </si>
  <si>
    <t>Cử nhân, Cao cấp</t>
  </si>
  <si>
    <t>Trung cấp</t>
  </si>
  <si>
    <t>Tiến sỹ</t>
  </si>
  <si>
    <t>Cấp tỉnh</t>
  </si>
  <si>
    <t>Lưu đơn</t>
  </si>
  <si>
    <t>TCĐ</t>
  </si>
  <si>
    <t>Nội dung</t>
  </si>
  <si>
    <t>TT</t>
  </si>
  <si>
    <t xml:space="preserve">                   (Giám sát theo chuyên đề)</t>
  </si>
  <si>
    <t>Đảng ủy cơ sở, BTV đảng ủy cơ sở</t>
  </si>
  <si>
    <t xml:space="preserve"> KIỂM TRA TỔ CHỨC ĐẢNG KHI CÓ DẤU HIỆU VI PHẠM CỦA CẤP ỦY, BAN THƯỜNG VỤ CẤP ỦY</t>
  </si>
  <si>
    <t xml:space="preserve">                                   (Giám sát theo chuyên đề)</t>
  </si>
  <si>
    <t>Biểu 22</t>
  </si>
  <si>
    <t>Đảng ủy cơ sở, BTV Đảng ủy cơ sở</t>
  </si>
  <si>
    <t>Chi bộ, đảng bộ trực thuộc, Chi ủy</t>
  </si>
  <si>
    <t>Thu thiếu</t>
  </si>
  <si>
    <t>(ĐVT: đơn)</t>
  </si>
  <si>
    <t>Việc chấp hành Cương lĩnh chính trị, Điều lệ Đảng, chủ trương, nghị quyết, chỉ thị, quy định, quy chế, kết luận của Đảng</t>
  </si>
  <si>
    <t>Đảng viên</t>
  </si>
  <si>
    <t>CỘNG</t>
  </si>
  <si>
    <t>Chi bộ, Chi ủy</t>
  </si>
  <si>
    <t>Khác (tiểu ban, hội đồng, tổ đảng...)</t>
  </si>
  <si>
    <t xml:space="preserve">Nguyên tắc, thủ tục, quy trình, thẩm quyền </t>
  </si>
  <si>
    <t>Đảng ủy, BTV đảng ủy cơ sở</t>
  </si>
  <si>
    <t>Biểu 23</t>
  </si>
  <si>
    <t>Biểu 01</t>
  </si>
  <si>
    <t>Biểu 02</t>
  </si>
  <si>
    <t>Biểu 03</t>
  </si>
  <si>
    <t>Biểu 04</t>
  </si>
  <si>
    <t>Biểu 05</t>
  </si>
  <si>
    <t>Biểu 06</t>
  </si>
  <si>
    <t>Biểu 07</t>
  </si>
  <si>
    <t>Biểu 08</t>
  </si>
  <si>
    <t>Biểu 09</t>
  </si>
  <si>
    <t>Biểu 24</t>
  </si>
  <si>
    <t>Biểu 25</t>
  </si>
  <si>
    <t>Biểu 26</t>
  </si>
  <si>
    <t>Giới tính</t>
  </si>
  <si>
    <t>Trình độ</t>
  </si>
  <si>
    <t>Nam</t>
  </si>
  <si>
    <t>Nữ</t>
  </si>
  <si>
    <t>Từ 51 đến 55</t>
  </si>
  <si>
    <t>Trong ngành</t>
  </si>
  <si>
    <t>Ngoài ngành</t>
  </si>
  <si>
    <t>Học vị</t>
  </si>
  <si>
    <t>Cùng cấp</t>
  </si>
  <si>
    <t>Khác cấp</t>
  </si>
  <si>
    <t>Cử nhân, kỹ sư, bác sỹ</t>
  </si>
  <si>
    <t>Thạc sĩ</t>
  </si>
  <si>
    <t>Tiến sĩ</t>
  </si>
  <si>
    <t>Chính trị - Hành chính</t>
  </si>
  <si>
    <t>Kinh tế</t>
  </si>
  <si>
    <t>Pháp luật</t>
  </si>
  <si>
    <t>Quốc phòng - An ninh</t>
  </si>
  <si>
    <t>Chuyển đi</t>
  </si>
  <si>
    <t>Chuyển đến</t>
  </si>
  <si>
    <t>Chuyển đi cấp trên</t>
  </si>
  <si>
    <t>Chuyển đi cấp dưới</t>
  </si>
  <si>
    <t>Cấp trên chuyển xuống</t>
  </si>
  <si>
    <t>Đi ngoài ngành</t>
  </si>
  <si>
    <t>Ngoài ngành đến</t>
  </si>
  <si>
    <t>Độ tuổi</t>
  </si>
  <si>
    <t>Lý luận chính trị</t>
  </si>
  <si>
    <t>Chuyên môn</t>
  </si>
  <si>
    <t>Khác (ban chỉ đạo, tiểu ban, hội đồng...)</t>
  </si>
  <si>
    <t>KIỂM TRA ĐẢNG VIÊN KHI CÓ DẤU HIỆU VI PHẠM CỦA CẤP ỦY, BAN THƯỜNG VỤ CẤP ỦY VÀ CHI BỘ</t>
  </si>
  <si>
    <t>Khác (ban chỉ đạo, tiểu ban, hội đồng, tổ đảng,...)</t>
  </si>
  <si>
    <t>Việc chấp hành quy chế làm việc, nguyên tắc tập trung dân chủ, chế độ công tác</t>
  </si>
  <si>
    <t>Khác (ban chỉ đạo, tiểu ban, hội đồng,..)</t>
  </si>
  <si>
    <t>BTV đảng ủy cơ sở</t>
  </si>
  <si>
    <t>BTV đảng uỷ cơ sở</t>
  </si>
  <si>
    <t>KIỂM TRA ĐẢNG VIÊN KHI CÓ DẤU HIỆU VI PHẠM CỦA ỦY BAN KIỂM TRA CÁC CẤP</t>
  </si>
  <si>
    <t xml:space="preserve"> (Giám sát theo chuyên đề)</t>
  </si>
  <si>
    <t>GIÁM SÁT TỔ CHỨC ĐẢNG CỦA ỦY BAN KIỂM TRA CÁC CẤP</t>
  </si>
  <si>
    <t>Khác (ban chỉ đạo, tiểu ban, hội đồng, tổ đảng...)</t>
  </si>
  <si>
    <t>(ĐVT: Lượt giải quyết tố cáo Tổ chức đảng)</t>
  </si>
  <si>
    <t>Xuất toán, hạch toán lại</t>
  </si>
  <si>
    <t>Kết quả xử lý</t>
  </si>
  <si>
    <t>Tổng số đơn thư</t>
  </si>
  <si>
    <t>(ĐVT: người)</t>
  </si>
  <si>
    <t>(ĐVT: Người)</t>
  </si>
  <si>
    <t>Tổng 
số cán bộ, công chức được cử đi đào tạo</t>
  </si>
  <si>
    <t>Quản lý nhà nước</t>
  </si>
  <si>
    <t>Lãnh đạo quản lý các cấp</t>
  </si>
  <si>
    <t>Quốc phòng và an ninh</t>
  </si>
  <si>
    <t>Nghiệp vụ kiểm tra</t>
  </si>
  <si>
    <t>Bồi dưỡng khác</t>
  </si>
  <si>
    <t>Cao đẳng</t>
  </si>
  <si>
    <t xml:space="preserve">Thạc sỹ </t>
  </si>
  <si>
    <t>Sơ cấp</t>
  </si>
  <si>
    <t>Ngạch CV</t>
  </si>
  <si>
    <t>Ngạch CVC</t>
  </si>
  <si>
    <t>Ngạch CVCC</t>
  </si>
  <si>
    <t>Cấp vụ và tương đương</t>
  </si>
  <si>
    <t>Cấp sở và tương đương</t>
  </si>
  <si>
    <t>Cấp phòng và tương đương</t>
  </si>
  <si>
    <t>Đối tượng 1</t>
  </si>
  <si>
    <t>Đối tượng 2</t>
  </si>
  <si>
    <t>Bồi dưỡng ngạch</t>
  </si>
  <si>
    <t>Bồi dưỡng chức danh CN, PCN</t>
  </si>
  <si>
    <t>Bồi dưỡng NV công tác KT, GS</t>
  </si>
  <si>
    <t>Tin học</t>
  </si>
  <si>
    <t>Ngoại ngữ</t>
  </si>
  <si>
    <t>Ngạch KTV</t>
  </si>
  <si>
    <t>Ngạch KTVC</t>
  </si>
  <si>
    <t>Ngạch KTVCC</t>
  </si>
  <si>
    <t>Trong công tác tham mưu, thực hiện quy định, chính sách</t>
  </si>
  <si>
    <t>Trong công tác chỉ đạo, hướng dẫn, kiểm tra tài chính cấp dưới</t>
  </si>
  <si>
    <t>Trong chi tiêu, quản lý tài chính</t>
  </si>
  <si>
    <t>Đảng uỷ cơ sở , BTV đảng ủy cơ sở</t>
  </si>
  <si>
    <t>Kết thúc đơn, không giải quyết tố cáo</t>
  </si>
  <si>
    <t>KTVC hoặc tương đương</t>
  </si>
  <si>
    <t>Việc thực hiện các kết luận, quyết định kiểm tra, giám sát và kỷ luật tổ chức  đảng, đảng viên vi phạm</t>
  </si>
  <si>
    <t>Cấp quản lý đảng viên</t>
  </si>
  <si>
    <t>Đơn phục vụ công tác kiểm tra, giám sát</t>
  </si>
  <si>
    <t>Đảng uy bộ phận</t>
  </si>
  <si>
    <t xml:space="preserve">                Phó Bí thư</t>
  </si>
  <si>
    <r>
      <t xml:space="preserve">Số tiền vi phạm
</t>
    </r>
    <r>
      <rPr>
        <i/>
        <sz val="8"/>
        <rFont val="Arial"/>
        <family val="2"/>
      </rPr>
      <t>(ĐVT: Triệu đồng)</t>
    </r>
  </si>
  <si>
    <r>
      <t xml:space="preserve">Đề nghị xử lý
</t>
    </r>
    <r>
      <rPr>
        <i/>
        <sz val="8"/>
        <rFont val="Arial"/>
        <family val="2"/>
      </rPr>
      <t>(ĐVT: Triệu đồng)</t>
    </r>
  </si>
  <si>
    <t>Đơn vị dự toán ngân sách cấp dưới trực thuộc của Trung ương</t>
  </si>
  <si>
    <t>Đơn vị dự toán ngân sách cấp dưới trực thuộc của tỉnh ủy và tương đương</t>
  </si>
  <si>
    <t>1 - Tổng số đảng viên của đảng bộ</t>
  </si>
  <si>
    <t>2 - Số đảng viên là người dân tộc thiểu số bị thi hành kỷ luật</t>
  </si>
  <si>
    <t>Trong công tác hạch toán, kế toán</t>
  </si>
  <si>
    <t>Sự nghiệp công lập</t>
  </si>
  <si>
    <t>Đảng ủy viên đảng ủy bộ phận</t>
  </si>
  <si>
    <t>Việc chấp hành nghị quyết, chỉ thị, quy định của Đảng, pháp luật của Nhà nước</t>
  </si>
  <si>
    <t>Việc chấp hành Cương lĩnh chính trị, Điều lệ Đảng, chủ trương,  nghị quyết, chỉ thị, quy định, quyết định, quy chế, kết luận, hướng dẫn của Đảng</t>
  </si>
  <si>
    <t>Việc chấp hành các nguyên tắc tổ chức và hoạt động của Đảng, giữ gìn đoàn kết nội bộ, quy chế làm việc, chế độ công tác, thực hiện dân chủ trong Đảng</t>
  </si>
  <si>
    <t>Việc lãnh đạo, chỉ đạo thực hành tiết kiệm; phòng, chống tham nhũng, lãng phí; quản lý, tèn luyện phẩm chất, đạo đức, lối sống của đảng viên</t>
  </si>
  <si>
    <t>Việc lãnh đạo, chỉ đạo các cơ quan bảo vệ pháp luật trong công tác điều tra, truy tố, xét xử, thi hành án</t>
  </si>
  <si>
    <t>Tư tưởng chính trị, đạo đức, lối sống, trách nhiệm nêu gương</t>
  </si>
  <si>
    <t>Tư tưởng chính trị, giữ gìn đạo đức, lối sống, trách nhiệm nêu gương</t>
  </si>
  <si>
    <t>Kiểm tra khi có DHVP</t>
  </si>
  <si>
    <t>Kiểm tra khi có DHVP của BTV cấp ủy và chi bộ</t>
  </si>
  <si>
    <t>Giải quyết tố cáo của cấp ủy các cấp</t>
  </si>
  <si>
    <t>Kiểm tra tài chính đảng (thu chi NSNN và SXKD)</t>
  </si>
  <si>
    <t>Đình chỉ sinh hoạt cấp ủy</t>
  </si>
  <si>
    <t>V</t>
  </si>
  <si>
    <t>Tham nhũng, tiêu cực, lãng phí</t>
  </si>
  <si>
    <t>Kiểm tra theo Điều 30 của ĐLĐ</t>
  </si>
  <si>
    <t>Đình chỉ sinh hoạt cấp ủy viên</t>
  </si>
  <si>
    <t>Đảng viên bị THKT từ nhiệm vụ</t>
  </si>
  <si>
    <t>Việc lãnh đạo, chỉ đạo và tổ chức thực hiện cải cách hành chính, cải cách tư pháp</t>
  </si>
  <si>
    <t>Việc thực hiện nhiệm vụ đảng viên, nhiệm vụ cấp ủy viên</t>
  </si>
  <si>
    <t>Việc thực hiện chức năng, nhiệm vụ, quyền hạn thuộc lĩnh vực phụ trách và những nội dung do cấp ủy giao</t>
  </si>
  <si>
    <t>Việc thực hiện nhiệm vụ đảng viên, cấp ủy viên</t>
  </si>
  <si>
    <t>Tổ chức đảng bị THKL</t>
  </si>
  <si>
    <t>Bị THKT từ nhiệm vụ</t>
  </si>
  <si>
    <t>Cho rút đơn, không xem xét giải quyết</t>
  </si>
  <si>
    <t>(ĐVT: lượt đảng viên)</t>
  </si>
  <si>
    <t>Việc chấp hành Cương lĩnh chính trị, Điều lệ Đảng, chủ trương, nghị quyết, chỉ thị, quy định, quyết định, quy chế, kết luận của Đảng</t>
  </si>
  <si>
    <t>Việc chấp hành các nguyên tắc, tổ chức và hoạt động của của Đảng, giữ gìn đoàn kết nội bộ, quy chế làm việc, chế độ công tác, thực hiện dân chủ trong Đảng</t>
  </si>
  <si>
    <t>Quản lý, rèn luyện phẩm chất, đạo đức, lối sống của cán bộ, đảng viên</t>
  </si>
  <si>
    <t>Việc thực hành tiết kiệm, phòng, chống tham nhũng,  lãng phí, tiêu cực</t>
  </si>
  <si>
    <t>Việc chấp hành Cương lĩnh chính trị, Điều lệ Đảng, chủ trương, nghị quyết, chỉ thị, quy định, quyết định, quy chế, kết luận của Đảng, của cấp ủy cấp trên và cấp mình</t>
  </si>
  <si>
    <t>Thực hiện các nguyên tắc tổ chức và hoạt động của Đảng, quy chế làm việc, chế độ công tác</t>
  </si>
  <si>
    <t>Về tiêu chuẩn đảng viên, tiêu chuẩn cấp ủy viên</t>
  </si>
  <si>
    <t>Về thực hiện nhiêm vụ đảng viên, nhiệm vụ cấp ủy viên</t>
  </si>
  <si>
    <t>Giải quyết tố cáo</t>
  </si>
  <si>
    <t>Kiểm tra tài chính đảng (thu nộp, quản lý sử dụng ĐP)</t>
  </si>
  <si>
    <t>Bị THKL từ nhiệm vụ</t>
  </si>
  <si>
    <t>UBKT Đảng ủy cơ sở</t>
  </si>
  <si>
    <t>GIẢI QUYẾT TỐ CÁO ĐỐI VỚI ĐẢNG VIÊN CỦA ỦY BAN KIỂM TRA CÁC CẤP</t>
  </si>
  <si>
    <t>Về thực hiện chức trách, nhiệm vụ được giao</t>
  </si>
  <si>
    <t>Tổng số TCĐ bị tố cáo</t>
  </si>
  <si>
    <t>Kết luận giải quyết tố cáo</t>
  </si>
  <si>
    <t>Các nguyên tắc tổ chức và hoạt động của Đảng</t>
  </si>
  <si>
    <t>Đúng có vi phạm nhưng chưa đến mức phải kỷ luật</t>
  </si>
  <si>
    <t>Số TCĐ có vi phạm</t>
  </si>
  <si>
    <t>Số có vi phạm phải thi hành kỷ luật</t>
  </si>
  <si>
    <t>Có vi phạm, khuyết điểm chưa đến mức phải kỷ luật</t>
  </si>
  <si>
    <t>Số có vi phạm đã thi hành kỷ luật</t>
  </si>
  <si>
    <t xml:space="preserve">    (ĐVT: lượt giải quyết tố cáo đảng viên)</t>
  </si>
  <si>
    <t>Có vi phạm chưa đến mức phải kỷ luật</t>
  </si>
  <si>
    <t xml:space="preserve">TÌNH HÌNH ĐÀO TẠO, BỒI DƯỠNG CÁN BỘ, CÔNG CHỨC LÀM CÔNG TÁC KIỂM TRA </t>
  </si>
  <si>
    <t>TÌNH HÌNH ĐỘI NGŨ CÁN BỘ NGÀNH KIỂM TRA CÁC CẤP</t>
  </si>
  <si>
    <t>Hướng dẫn, trả đơn; kết thúc tố cáo</t>
  </si>
  <si>
    <t>Chuyển đơn đến cơ quan có thẩm quyền</t>
  </si>
  <si>
    <t>Ủy viên chuyên trách</t>
  </si>
  <si>
    <t>Ủy viên kiêm chức</t>
  </si>
  <si>
    <t>Công chức kiểm tra</t>
  </si>
  <si>
    <t>Từ 30 tuổi trở xuống</t>
  </si>
  <si>
    <t>từ 31 đến 40</t>
  </si>
  <si>
    <t>từ 41 đến 50</t>
  </si>
  <si>
    <t>Từ 56 đến 60</t>
  </si>
  <si>
    <t>Trên 60 tuổi</t>
  </si>
  <si>
    <t>Đối tượng 3</t>
  </si>
  <si>
    <t>Đối tượng 4</t>
  </si>
  <si>
    <t>Cơ cấu ngạch</t>
  </si>
  <si>
    <t>Việc lãnh đạo, chỉ đạo, tổ chức thực hiện Cương lĩnh chính trị, Điều lệ Đảng, chủ trương, nghị quyết, chỉ thị, quy định, quyết định, quy chế, kết luận của Đảng, của cấp ủy cấp trên</t>
  </si>
  <si>
    <t>Việc ban hành và tổ chức thực hiện quy chế làm việc</t>
  </si>
  <si>
    <t>Kê khai tài sản, thu nhập cá nhân</t>
  </si>
  <si>
    <t xml:space="preserve"> Số TCĐ bị THKL trong mốc thời gian kiểm tra</t>
  </si>
  <si>
    <t>Tổng số tổ chức đảng</t>
  </si>
  <si>
    <t>Tổng số đảng viên</t>
  </si>
  <si>
    <t>Trong đó số ĐV có khiếu nại sau khi bị THKL</t>
  </si>
  <si>
    <t>Trong đó số TCĐ có khiếu nại sau khi bị THKL</t>
  </si>
  <si>
    <t>Số bị THKL không đúng thẩm quyền, nguyên tắc, thủ tục</t>
  </si>
  <si>
    <t>Số bị THKL không đúng hình thức; vi phạm đến mức kỷ luật mà không THKL; bị oan, sai</t>
  </si>
  <si>
    <t>Số không có chương trình, kế hoạch kiểm tra, giám sát</t>
  </si>
  <si>
    <t>Số chưa làm tốt công tác lãnh đạo, chỉ đạo thực hiện nhiệm vụ kiểm tra, giám sát</t>
  </si>
  <si>
    <t>Số chưa làm tốt việc lãnh đạo, chỉ đạo, tổ chức hoạt động của UBKT</t>
  </si>
  <si>
    <t>Số chưa làm tốt việc lãnh đạo, chỉ đạo, xây dựng tổ chức bộ máy, đội ngũ cán bộ của cơ quan UBKT cấp dưới</t>
  </si>
  <si>
    <t>Xóa tên, cho rút</t>
  </si>
  <si>
    <r>
      <t>Lĩnh vực</t>
    </r>
    <r>
      <rPr>
        <b/>
        <i/>
        <vertAlign val="superscript"/>
        <sz val="8"/>
        <rFont val="Arial"/>
        <family val="2"/>
      </rPr>
      <t>2</t>
    </r>
  </si>
  <si>
    <t>Cử nhân chính trị trở lên, cao cấp</t>
  </si>
  <si>
    <t>Tư tưởng chính trị, giữ gìn đạo đức, lối sống và và trách nhiệm nêu gương</t>
  </si>
  <si>
    <t>Đảng uỷ cơ sở, BTV Đảng uỷ cơ sở</t>
  </si>
  <si>
    <t>Tài chính, ngân hàng, đầu tư,xây dựng, y tế, khoa học công nghệ</t>
  </si>
  <si>
    <t>Nhân viên</t>
  </si>
  <si>
    <t>Vận dụng phương hướng, phương châm THKL</t>
  </si>
  <si>
    <t>Số vụ việc bị cấp kiểm tra rút hồ sơ để kiểm tra trực tiếp</t>
  </si>
  <si>
    <t>Số số vụ việc bị cấp kiểm tra yêu cầu: kiểm điểm; kiểm tra; giám sát</t>
  </si>
  <si>
    <t>Số vụ việc bị cấp kiểm tra yêu cầu xem xét thi hành kỷ luật</t>
  </si>
  <si>
    <t>Số vụ việc bị cấp kiểm tra yêu cầu hoàn thành kiểm tra, giám sát</t>
  </si>
  <si>
    <t>Tố đúng, có vi phạm chưa đến mức phải kỷ luật</t>
  </si>
  <si>
    <t>Cho rút đơn, không xem xét, giải quyết</t>
  </si>
  <si>
    <t>Tố đúng, có vi phạm nhưng chưa đến mức phải kỷ luật</t>
  </si>
  <si>
    <t>Có vi phạm nhưng chưa đến mức phải kỷ luật</t>
  </si>
  <si>
    <t>Khoa học kỹ thuật</t>
  </si>
  <si>
    <t>khoa học công nghệ</t>
  </si>
  <si>
    <t>Khác (từ đề nghị của TCĐ, UBKT cấp dưới, từ chỉ đạo của cấp trên giao...)</t>
  </si>
  <si>
    <t>Đảng ủy cơ sở, BTV Đảng ủy 
cơ sở</t>
  </si>
  <si>
    <t>Việc lãnh đạo, chỉ đạo và tổ chức thực hiện cải cách hành chính, cải cách
tư pháp</t>
  </si>
  <si>
    <t>Tỉnh ủy, BTV tỉnh ủy và 
tương đương</t>
  </si>
  <si>
    <t>Tiêu chuẩn đảng viên, tiêu chuẩn
cấp ủy viên</t>
  </si>
  <si>
    <t xml:space="preserve">Các CQ tham mưu của cấp ủy tỉnh và
tương đương </t>
  </si>
  <si>
    <t>Khác (Ban Chỉ đạo, tiểu ban, hội đồng,
tổ đảng...)</t>
  </si>
  <si>
    <t>Việc chấp hành Cương lĩnh chính trị, Điều lệ Đảng, chủ trương,  nghị quyết, chỉ thị, quy định, quyết định, quy chế, kết luận, hướng dẫn
của Đảng</t>
  </si>
  <si>
    <t>Việc chấp hành chính sách, pháp luật của
Nhà nước</t>
  </si>
  <si>
    <t>BCHTW, Bộ Chính trị,
Ban Bí thư</t>
  </si>
  <si>
    <t>Cho rút đơn, không xem xét
giải quyết</t>
  </si>
  <si>
    <t>Kê khai tài sản, thu nhập
cá nhân</t>
  </si>
  <si>
    <t>Cấp kiểm tra
(tổ chức đảng)</t>
  </si>
  <si>
    <t>Việc ban hành các văn bản có dấu hiệu trái với chủ trương, đường lối, nghị quyết của Đảng, pháp luật
Nhà nước</t>
  </si>
  <si>
    <t>Khác (từ đề nghị của TCĐ cấp dưới, từ chỉ đạo của cấp trên giao...)</t>
  </si>
  <si>
    <t>UBKT tỉnh uỷ và
tương đương</t>
  </si>
  <si>
    <t>Về phẩm chất đạo đức, lối sống và trách nhiệm
nêu gương</t>
  </si>
  <si>
    <t>Đất đai, tài nguyên,
 khoáng sản, nhà ở,
môi trường</t>
  </si>
  <si>
    <t>Tổng số tổ chức đảng bị tố cáo
đã giải quyết xong</t>
  </si>
  <si>
    <t>Việc thực hành tiết kiệm, phòng,  chống tham nhũng, lãng phí,
tiêu cực</t>
  </si>
  <si>
    <t>Tổng số đã giải quyết xong</t>
  </si>
  <si>
    <t>Nguyên tắc, thủ tục, quy trình,
thẩm quyền</t>
  </si>
  <si>
    <t>Tỉnh ủy, BTV tỉnh ủy và
tương đương</t>
  </si>
  <si>
    <t>Xây dựng cơ bản, sửa chữa,
mua sắm tài sản</t>
  </si>
  <si>
    <t>Để ngoài sổ sách,
sai chế độ</t>
  </si>
  <si>
    <t>Thu hồi, yêu cầu
bồi thường</t>
  </si>
  <si>
    <t>Số có vi phạm nhưng chưa đến mức phải
kỷ luật</t>
  </si>
  <si>
    <t>Cơ quan tài chính tỉnh ủy và
tương đương</t>
  </si>
  <si>
    <t>Đúng có vi phạm chưa đến mức phải
kỷ luật</t>
  </si>
  <si>
    <t>Đại học (chuyên ngành công tác
kiểm tra)</t>
  </si>
  <si>
    <t xml:space="preserve">ỦY BAN KIỂM TRA CÁC CẤP KIỂM TRA VIỆC THI HÀNH KỶ LUẬT CỦA TỔ CHỨC ĐẢNG CẤP DƯỚI </t>
  </si>
  <si>
    <r>
      <t xml:space="preserve">Đảng viên có 
vi phạm </t>
    </r>
    <r>
      <rPr>
        <i/>
        <sz val="9"/>
        <rFont val="Arial"/>
        <family val="2"/>
      </rPr>
      <t>(ĐVT: đảng viên)</t>
    </r>
    <r>
      <rPr>
        <b/>
        <sz val="9"/>
        <rFont val="Arial"/>
        <family val="2"/>
      </rPr>
      <t xml:space="preserve"> </t>
    </r>
  </si>
  <si>
    <t>Cộng (I + II + III + IV)</t>
  </si>
  <si>
    <t>STT</t>
  </si>
  <si>
    <t>Các CQ tham mưu của TW</t>
  </si>
  <si>
    <t>Về nguyên tắc tổ chức và sinh hoạt đảng</t>
  </si>
  <si>
    <t>Cộng</t>
  </si>
  <si>
    <t>Kết quả</t>
  </si>
  <si>
    <t xml:space="preserve">Các CQ tham mưu của cấp ủy tỉnh 
và tương đương </t>
  </si>
  <si>
    <t>Cấp trên trực tiếp cơ sở và tương đương</t>
  </si>
  <si>
    <t>Đảng ủy viên ĐU cấp trên trực tiếp cơ sở và tương đương</t>
  </si>
  <si>
    <t>Đảng ủy, BTV ĐU cấp trên trực tiếp cơ sở và tương đương</t>
  </si>
  <si>
    <t>Các CQ tham mưu của cấp ủy cấp trên trực tiếp cơ sở và tương đương</t>
  </si>
  <si>
    <t>Đảng ủy viên đảng ủy cơ sở</t>
  </si>
  <si>
    <t>Việc lãnh đạo, chỉ đạo và tổ chức thực hiện kê khai, công khai tài sản, thu nhập</t>
  </si>
  <si>
    <t>Đảng uỷ viên đảng ủy cơ sở</t>
  </si>
  <si>
    <t>Tỉnh ủy, BTV tỉnh uỷ và tương đương</t>
  </si>
  <si>
    <t>Đảng ủy cấp trên trực tiếp cơ sở và tương đương</t>
  </si>
  <si>
    <t>BTV đảng ủy cấp trên trực tiếp cơ sở và tương đương</t>
  </si>
  <si>
    <t>UBKT đảng ủy cấp trên trực tiếp cơ sở và tương đương</t>
  </si>
  <si>
    <t>BTV ĐU cấp trên trực tiếp cơ sở và tương đương</t>
  </si>
  <si>
    <t>Cơ quan tài chính cấp ủy cấp trên trực tiếp cơ sở và tương đương</t>
  </si>
  <si>
    <t xml:space="preserve">Kê khai tài sản, thu nhập </t>
  </si>
  <si>
    <t>Kê khai tài sản, thu nhập</t>
  </si>
  <si>
    <t>NỘI DUNG</t>
  </si>
  <si>
    <t>A</t>
  </si>
  <si>
    <t>KIỂM TRA THEO ĐIỀU 30 ĐIỀU LỆ ĐẢNG</t>
  </si>
  <si>
    <t>Kiểm tra đảng viên</t>
  </si>
  <si>
    <t>Đảng viên do từng cấp quản lý</t>
  </si>
  <si>
    <t>Là cấp ủy viên các cấp</t>
  </si>
  <si>
    <t>Trong đó: Có vi phạm, khuyết điểm chưa đến mức phải kỷ luật</t>
  </si>
  <si>
    <t xml:space="preserve">                Phải thi hành kỷ luật</t>
  </si>
  <si>
    <t xml:space="preserve">                Đã thi hành kỷ luật</t>
  </si>
  <si>
    <t xml:space="preserve">Kiểm tra tổ chức đảng </t>
  </si>
  <si>
    <t xml:space="preserve">Cấp kiểm tra </t>
  </si>
  <si>
    <t>Đảng uỷ cơ sở, BTV Đảng ủy cơ sở</t>
  </si>
  <si>
    <t>Việc chấp hành Cương lĩnh chính trị, Điều lệ Đảng, chủ trương, nghị quyết, chỉ thị, quy định, quyết định, quy chế, kết luận, hướng dẫn của Đảng</t>
  </si>
  <si>
    <t xml:space="preserve">                 Phải thi hành kỷ luật</t>
  </si>
  <si>
    <t xml:space="preserve">                 Đã thi hành kỷ luật</t>
  </si>
  <si>
    <t>KIỂM TRA KHI CÓ DẤU HIỆU VI PHẠM</t>
  </si>
  <si>
    <t>Kiểm tra đảng viên khi có dấu hiệu vi phạm</t>
  </si>
  <si>
    <t>Kiểm tra tổ chức đảng khi có dấu hiệu vi phạm</t>
  </si>
  <si>
    <t>GIÁM SÁT CHUYÊN ĐỀ</t>
  </si>
  <si>
    <t>Giám sát đảng viên</t>
  </si>
  <si>
    <t xml:space="preserve">Cấp giám sát </t>
  </si>
  <si>
    <t>BCH TW, Bộ Chính trị, Ban Bí thư</t>
  </si>
  <si>
    <t xml:space="preserve">Nội dung giám sát </t>
  </si>
  <si>
    <t>Số đảng viên chuyển kiểm tra khi có dấu hiệu vi phạm</t>
  </si>
  <si>
    <t>Giám sát tổ chức đảng</t>
  </si>
  <si>
    <t xml:space="preserve">Tổ chức đảng được giám sát </t>
  </si>
  <si>
    <t>Khác (Ban Chỉ đạo, tiểu ban, hội đồng, tổ đảng...)</t>
  </si>
  <si>
    <t>Thi hành kỷ luật đảng viên</t>
  </si>
  <si>
    <t>Tổng số đảng viên bị thi hành kỷ luật</t>
  </si>
  <si>
    <t>Đảng viên bị thi hành kỷ luật từ nhiệm vụ</t>
  </si>
  <si>
    <t>Kiểm tra theo Điều 30 của Điều lệ Đảng</t>
  </si>
  <si>
    <t>Kiểm tra khi có dấu hiệu vi phạm của BTV cấp ủy và chi bộ</t>
  </si>
  <si>
    <t>Xử lý khác đối với đảng viên</t>
  </si>
  <si>
    <t>Đình chỉ sinh hoạt Đảng</t>
  </si>
  <si>
    <t>Thi hành kỷ luật tổ chức đảng</t>
  </si>
  <si>
    <t>Tổ chức bị thi hành kỷ luật</t>
  </si>
  <si>
    <t>Bị thi hành kỷ luật từ nhiệm vụ</t>
  </si>
  <si>
    <t>GIẢI QUYẾT KHIẾU NẠI KỶ LUẬT ĐẢNG CỦA CẤP UỶ CÁC CẤP</t>
  </si>
  <si>
    <t>Giải quyết khiếu nại kỷ luật của đảng viên</t>
  </si>
  <si>
    <t>Nguyên tắc, thủ tục, quy trình, thẩm quyền</t>
  </si>
  <si>
    <t>Trong đó: Tăng hình thức kỷ luật</t>
  </si>
  <si>
    <t xml:space="preserve">                Giảm hình thức kỷ luật</t>
  </si>
  <si>
    <t xml:space="preserve">                Xoá kỷ luật</t>
  </si>
  <si>
    <t>Nguyên nhân thay đổi hình thức kỷ luật</t>
  </si>
  <si>
    <t>B</t>
  </si>
  <si>
    <t>Trong đó: Phải thi hành kỷ luật</t>
  </si>
  <si>
    <t>Kiểm tra tổ chức đảng</t>
  </si>
  <si>
    <t>Việc thực hành tiết kiệm, phòng, chống tham nhũng, lãng phí, tiêu cực</t>
  </si>
  <si>
    <t>Kiểm tra tổ chức đảng cấp dưới thực hiện nhiệm vụ kiểm tra, giám sát</t>
  </si>
  <si>
    <t xml:space="preserve">Tổ chức đảng được kiểm tra </t>
  </si>
  <si>
    <t>Kiểm tra việc thi hành kỷ luật của tổ chức đảng cấp dưới</t>
  </si>
  <si>
    <t>Số ĐV bị THKL trong mốc thời gian kiểm tra</t>
  </si>
  <si>
    <t>Tổng số</t>
  </si>
  <si>
    <t>Số có khiếu nại sau khi bị THKL</t>
  </si>
  <si>
    <t>Đảng viên bị THKL do từng cấp quản lý</t>
  </si>
  <si>
    <t>Số TCĐ bị THKL trong mốc thời gian kiểm tra</t>
  </si>
  <si>
    <t>Số đảng viên bị THKL không đúng thẩm quyền, nguyên tắc, thủ tục</t>
  </si>
  <si>
    <t>Số TCĐ bị THKL không đúng thẩm quyền, nguyên tắc, thủ tục</t>
  </si>
  <si>
    <t>Số đảng viên bị THKL không đúng hình thức; vi phạm đến mức kỷ luật mà không THKL; bị oan, sai</t>
  </si>
  <si>
    <t>Số TCĐ bị THKL không đúng hình thức; vi phạm đến mức kỷ luật mà không THKL; bị oan, sai</t>
  </si>
  <si>
    <t xml:space="preserve">Kiến nghị sau kiểm tra </t>
  </si>
  <si>
    <t>Số đảng viên tăng hình thức kỷ luật</t>
  </si>
  <si>
    <t>Số TCĐ tăng hình thức kỷ luật</t>
  </si>
  <si>
    <t>Số đảng viên giảm hình thức kỷ luật</t>
  </si>
  <si>
    <t>Số TCĐ giảm hình thức kỷ luật</t>
  </si>
  <si>
    <t>Số đảng viên xóa kỷ luật</t>
  </si>
  <si>
    <t>Số TCĐ xóa kỷ luật</t>
  </si>
  <si>
    <t xml:space="preserve">                  Phó Bí thư</t>
  </si>
  <si>
    <t>Việc ban hành các văn bản có dấu hiệu trái với chủ trương, đường lối, nghị quyết của Đảng, pháp luật Nhà nước</t>
  </si>
  <si>
    <t>Giải quyết tố cáo đảng viên</t>
  </si>
  <si>
    <t>Về nguyên tắc tổ chức và sinh hoạt động</t>
  </si>
  <si>
    <t>Về phẩm chất đạo đức, lối sống và trách nhiệm nêu gương</t>
  </si>
  <si>
    <t>Đất đai, tài nguyên, khoáng sản, nhà ở, môi trường</t>
  </si>
  <si>
    <t>Trong đó: Đúng có vi phạm nhưng chưa đến mức phải kỷ luật</t>
  </si>
  <si>
    <t>Giải quyết tố cáo tổ chức đảng</t>
  </si>
  <si>
    <t>VI</t>
  </si>
  <si>
    <t>GIẢI QUYẾT KHIẾU NẠI KỶ LUẬT CỦA UỶ BAN KIỂM TRA CÁC CẤP</t>
  </si>
  <si>
    <t>Khiếu nại kỷ luật đảng viên</t>
  </si>
  <si>
    <t>Trong đó Tăng hình thức kỷ luật</t>
  </si>
  <si>
    <t xml:space="preserve">               Giảm hình thức kỷ luật</t>
  </si>
  <si>
    <t xml:space="preserve">               Xoá kỷ luật</t>
  </si>
  <si>
    <t>Vận dụng phương hướng, phương châm thi hành kỷ luật</t>
  </si>
  <si>
    <t>VII</t>
  </si>
  <si>
    <t>Về thu, chi ngân sách và sản xuất kinh doanh</t>
  </si>
  <si>
    <t>Tổng số tổ chức được kiểm tra</t>
  </si>
  <si>
    <t>Xây dựng cơ bản, sửa chữa, mua sắm tài sản</t>
  </si>
  <si>
    <t>Doanh nghiệp của Đảng ở Trung ương</t>
  </si>
  <si>
    <t>Số có vi phạm nhưng chưa đến mức phải kỷ luật</t>
  </si>
  <si>
    <t>Số tiền vi phạm (ĐVT: triệu đồng)</t>
  </si>
  <si>
    <t xml:space="preserve">                 Để ngoài sổ sách, sai chế độ (ĐVT: triệu đồng)</t>
  </si>
  <si>
    <t xml:space="preserve">                 Các vi phạm khác (ĐVT: triệu đồng)</t>
  </si>
  <si>
    <t>Trong đó: Thu hồi, yêu cầu bồi thường (ĐVT: triệu đồng)</t>
  </si>
  <si>
    <t xml:space="preserve">                Xuất toán, hạch toán lại (ĐVT: triệu đồng)</t>
  </si>
  <si>
    <t xml:space="preserve">                Khác (ĐVT: triệu đồng)</t>
  </si>
  <si>
    <t>Đảng viên có vi phạm</t>
  </si>
  <si>
    <t>Về thu, nộp, quản lý và sử dụng đảng phí</t>
  </si>
  <si>
    <t>Giao đơn vị xử lý</t>
  </si>
  <si>
    <t>VIII</t>
  </si>
  <si>
    <t>C</t>
  </si>
  <si>
    <t>D</t>
  </si>
  <si>
    <t>ĐÀO TẠO, BỒI DƯỠNG CÁN BỘ, CÔNG CHỨC</t>
  </si>
  <si>
    <r>
      <t xml:space="preserve">                </t>
    </r>
    <r>
      <rPr>
        <i/>
        <sz val="10"/>
        <rFont val="Times New Roman"/>
        <family val="1"/>
      </rPr>
      <t>Đã thi hành kỷ luật</t>
    </r>
  </si>
  <si>
    <r>
      <t xml:space="preserve">Số tiền vi phạm </t>
    </r>
    <r>
      <rPr>
        <i/>
        <sz val="10"/>
        <rFont val="Times New Roman"/>
        <family val="1"/>
      </rPr>
      <t>(ĐVT: triệu đồng)</t>
    </r>
  </si>
  <si>
    <t>Số chưa thực hiện tốt nhiệm vụ kiểm tra, giám sát</t>
  </si>
  <si>
    <t>Tổng cộng</t>
  </si>
  <si>
    <t>BIỂU TỔNG HỢP, PHÂN TÍCH DỮ LIỆU THỐNG KÊ</t>
  </si>
  <si>
    <t>Cấp dưới chuyển lên</t>
  </si>
  <si>
    <t>Đảng viên bị thi hành kỷ luật</t>
  </si>
  <si>
    <t>TIẾP NHẬN, XỬ LÝ ĐƠN CỦA ỦY BAN KIỂM TRA CÁC CẤP</t>
  </si>
  <si>
    <t>Phân loại xử lý</t>
  </si>
  <si>
    <t>Đơn tố cáo</t>
  </si>
  <si>
    <t>Phản ánh, kiến nghị</t>
  </si>
  <si>
    <t>Đơn đủ điều kiện xử lý</t>
  </si>
  <si>
    <t>Đơn không đủ điều kiện xử lý</t>
  </si>
  <si>
    <t>Việc thực hiện nhiệm vụ đảng viên, nhiệm vụ cấp ủy viên; tiêu chuẩn đảng viên, tiêu chuẩn cấp ủy viên</t>
  </si>
  <si>
    <t>Việc ban hành các quyết định vi phạm quy định của Đảng, chính sách, pháp luật của Nhà nước</t>
  </si>
  <si>
    <t>Việc kê khai tài sản, thu nhập</t>
  </si>
  <si>
    <t>Thất thoát, lãng phí</t>
  </si>
  <si>
    <t>…</t>
  </si>
  <si>
    <t>Việc thực hiện các thông báo kết luận kiểm tra, giám sát, thanh tra, kiểm toán</t>
  </si>
  <si>
    <t>Việc lãnh đạo, chỉ đạo và tổ chức thực hiện cải cách hành chính, cải cách pháp luật và tư pháp</t>
  </si>
  <si>
    <t>Trong đó: Thất thoát, lãng phí (ĐVT: triệu đồng)</t>
  </si>
  <si>
    <t>Tổng số tổ chức đảng bị tố cáo đã giải quyết xong</t>
  </si>
  <si>
    <t>Việc thực hành tiết kiệm, phòng,  chống tham nhũng, lãng phí, tiêu cực</t>
  </si>
  <si>
    <t>Phân loại đơn</t>
  </si>
  <si>
    <t>Số đảng viên chuyển kiểm tra khi có DHVP</t>
  </si>
  <si>
    <t>Số tổ chức đảng chuyển kiểm tra khi có DHVP</t>
  </si>
  <si>
    <t>Khác (từ đề nghị của TCĐ cấp dưới, từ chỉ đạo của cấp trên...)</t>
  </si>
  <si>
    <r>
      <t xml:space="preserve">Cấp kiểm tra </t>
    </r>
    <r>
      <rPr>
        <i/>
        <sz val="8"/>
        <rFont val="Arial"/>
        <family val="2"/>
      </rPr>
      <t>(ĐVT: TCĐ)</t>
    </r>
  </si>
  <si>
    <r>
      <t xml:space="preserve">Nội dung kiểm tra
</t>
    </r>
    <r>
      <rPr>
        <i/>
        <sz val="8"/>
        <rFont val="Arial"/>
        <family val="2"/>
      </rPr>
      <t>(ĐVT: TCĐ)</t>
    </r>
  </si>
  <si>
    <t>Số đảng viên chuyển kiểm tra DHVP</t>
  </si>
  <si>
    <t>Đúng có vi phạm chưa đến mức phải kỷ luật</t>
  </si>
  <si>
    <t>Ủy ban kiểm tra các cấp 
xử lý đơn thư</t>
  </si>
  <si>
    <t>Tổng số đảng viên được  kiểm tra</t>
  </si>
  <si>
    <t>Khiếu nại kỷ luật đảng</t>
  </si>
  <si>
    <t>Kê khai, công khai tài sản, thu nhập</t>
  </si>
  <si>
    <t xml:space="preserve">Kê khai, công khai tài sản, thu nhập </t>
  </si>
  <si>
    <t>Chi bộ cơ sở</t>
  </si>
  <si>
    <t>Chi bộ trực thuộc</t>
  </si>
  <si>
    <t xml:space="preserve">Chi bộ cơ sở </t>
  </si>
  <si>
    <t xml:space="preserve">Chi bộ trực thuộc </t>
  </si>
  <si>
    <t>Tỉnh  uỷ, BTV tỉnh uỷ và tương đương</t>
  </si>
  <si>
    <t xml:space="preserve"> ỦY BAN KIỂM TRA CÁC CẤP KIỂM TRA TỔ CHỨC ĐẢNG, ỦY BAN KIỂM TRA CẤP DƯỚI THỰC HIỆN 
NHIỆM VỤ KIỂM TRA, GIÁM SÁT</t>
  </si>
  <si>
    <t>Việc chấp hành các nguyên tắc, tổ chức và hoạt động của  Đảng, giữ gìn đoàn kết nội bộ, quy chế làm việc, chế độ công tác, thực hiện dân chủ trong Đảng</t>
  </si>
  <si>
    <t>Tổng số lượt tiếp đảng viên và công dân</t>
  </si>
  <si>
    <t>UBKT cấp trên trực tiếp cơ sở và tương đương</t>
  </si>
  <si>
    <t>GIẢI QUYẾT TỐ CÁO CỦA CẤP ỦY CÁC CẤP VÀ CHI BỘ</t>
  </si>
  <si>
    <t>TIẾP NHẬN, XỬ LÝ ĐƠN CỦA UBKT CÁC CẤP</t>
  </si>
  <si>
    <t>Lĩnh vực</t>
  </si>
  <si>
    <t>Luân chuyển trong kỳ</t>
  </si>
  <si>
    <t xml:space="preserve">              - Số trong ngành</t>
  </si>
  <si>
    <t xml:space="preserve">                         Chuyển đi cùng cấp</t>
  </si>
  <si>
    <t xml:space="preserve">                         Chuyển đến cùng cấp</t>
  </si>
  <si>
    <t xml:space="preserve">                         Chuyển đi cấp trên</t>
  </si>
  <si>
    <t xml:space="preserve">                         Chuyển đi cấp dưới</t>
  </si>
  <si>
    <t xml:space="preserve">                         Cấp dưới chuyển lên</t>
  </si>
  <si>
    <t xml:space="preserve">                         Cấp trên chuyển xuống</t>
  </si>
  <si>
    <t xml:space="preserve">              - Số ngoài ngành</t>
  </si>
  <si>
    <t xml:space="preserve">                         Đi ngoài ngành</t>
  </si>
  <si>
    <t xml:space="preserve">                         Ngoài ngành đến</t>
  </si>
  <si>
    <t xml:space="preserve">                         Chủ nhiệm</t>
  </si>
  <si>
    <t xml:space="preserve">                         Phó Chủ nhiệm</t>
  </si>
  <si>
    <t xml:space="preserve">                         Ủy viên chuyên trách</t>
  </si>
  <si>
    <t xml:space="preserve">                         Ủy viên kiêm chức</t>
  </si>
  <si>
    <t xml:space="preserve">                         Công chức kiểm tra</t>
  </si>
  <si>
    <t xml:space="preserve">                         Khác</t>
  </si>
  <si>
    <t>Tổng số cán bộ, công chức được cử đi đào tạo</t>
  </si>
  <si>
    <t xml:space="preserve">              - Chuyên môn</t>
  </si>
  <si>
    <t xml:space="preserve">              - Lý luận chính trị</t>
  </si>
  <si>
    <t xml:space="preserve">              - Quản lý nhà nước</t>
  </si>
  <si>
    <t xml:space="preserve">              - Lãnh đạo quản lý các cấp</t>
  </si>
  <si>
    <t xml:space="preserve">              - Quốc phòng và an ninh</t>
  </si>
  <si>
    <t xml:space="preserve">              - Nghiệp vụ kiểm tra </t>
  </si>
  <si>
    <t xml:space="preserve">              - Bồi dưỡng khác</t>
  </si>
  <si>
    <t xml:space="preserve">                         Tiến sỹ</t>
  </si>
  <si>
    <t xml:space="preserve">                         Thạc sỹ</t>
  </si>
  <si>
    <t xml:space="preserve">                         Đại học</t>
  </si>
  <si>
    <t xml:space="preserve">                         Cao đẳng</t>
  </si>
  <si>
    <t xml:space="preserve">                         Cử nhân chính trị trở lên, cao cấp</t>
  </si>
  <si>
    <t xml:space="preserve">                         Trung cấp</t>
  </si>
  <si>
    <t xml:space="preserve">                         Sơ cấp</t>
  </si>
  <si>
    <t xml:space="preserve">                         Ngạch CVCC</t>
  </si>
  <si>
    <t xml:space="preserve">                         Ngạch CVC</t>
  </si>
  <si>
    <t xml:space="preserve">                         Ngạch CV</t>
  </si>
  <si>
    <t xml:space="preserve">                         Cấp vụ và tương đương</t>
  </si>
  <si>
    <t xml:space="preserve">                         Cấp sở và tương đương</t>
  </si>
  <si>
    <t xml:space="preserve">                         Cấp trên trực tiếp cơ sở và tương đương</t>
  </si>
  <si>
    <t xml:space="preserve">                         Cấp phòng và tương đương</t>
  </si>
  <si>
    <t xml:space="preserve">                         Đối tượng 1</t>
  </si>
  <si>
    <t xml:space="preserve">                         Đối tượng 2</t>
  </si>
  <si>
    <t xml:space="preserve">                         Đối tượng 3</t>
  </si>
  <si>
    <t xml:space="preserve">                         Đối tượng 4</t>
  </si>
  <si>
    <t xml:space="preserve">                         Đại học (chuyên ngành công tác kiểm tra)</t>
  </si>
  <si>
    <t xml:space="preserve">                         Bồi dưỡng ngạch KTVCC</t>
  </si>
  <si>
    <t xml:space="preserve">                         Bồi dưỡng ngạch KTVC</t>
  </si>
  <si>
    <t xml:space="preserve">                         Bồi dưỡng ngạch KTV</t>
  </si>
  <si>
    <t xml:space="preserve">                         Bồi dưỡng chức danh CN, PCN</t>
  </si>
  <si>
    <t xml:space="preserve">                         Bồi dưỡng nghiệp vụ công tác KT, GS</t>
  </si>
  <si>
    <t xml:space="preserve">                         Tin học</t>
  </si>
  <si>
    <t xml:space="preserve">                         Ngoại ngữ</t>
  </si>
  <si>
    <t>Nguồn số liệu</t>
  </si>
  <si>
    <t>Số tổ chức đảng có hạn chế, khuyết điểm</t>
  </si>
  <si>
    <t>Số đảng viên có hạn chế, khuyết điểm</t>
  </si>
  <si>
    <t xml:space="preserve">      GIẢI QUYẾT TỐ CÁO TỔ CHỨC ĐẢNG CỦA CẤP ỦY CÁC CẤP</t>
  </si>
  <si>
    <t>GIẢI QUYẾT TỐ CÁO ĐẢNG VIÊN CỦA CẤP ỦY CÁC CẤP VÀ CHI BỘ</t>
  </si>
  <si>
    <r>
      <t>Số tiền vi phạm</t>
    </r>
    <r>
      <rPr>
        <b/>
        <i/>
        <sz val="9"/>
        <rFont val="Arial"/>
        <family val="2"/>
      </rPr>
      <t xml:space="preserve"> </t>
    </r>
    <r>
      <rPr>
        <i/>
        <sz val="9"/>
        <rFont val="Arial"/>
        <family val="2"/>
      </rPr>
      <t>(ĐVT: triệu đồng)</t>
    </r>
  </si>
  <si>
    <r>
      <t>Luân chuyển trong kỳ</t>
    </r>
    <r>
      <rPr>
        <b/>
        <vertAlign val="superscript"/>
        <sz val="8"/>
        <rFont val="Arial"/>
        <family val="2"/>
      </rPr>
      <t>1</t>
    </r>
  </si>
  <si>
    <t>Số tổ chức đảng thực hiện tốt nhiệm vụ kiểm tra, giám sát</t>
  </si>
  <si>
    <t>Số tổ chức đảng thực hiện chưa tốt nhiệm vụ kiểm tra, giám sát</t>
  </si>
  <si>
    <t>Việc lãnh đạo, chỉ đạo thực hành tiết kiệm; phòng, chống tham nhũng, lãng phí, tiêu cực</t>
  </si>
  <si>
    <t>Việc quản lý, rèn luyện phẩm chất, đạo đức, lối sống của đảng viên</t>
  </si>
  <si>
    <t>Xử lý đoàn thể</t>
  </si>
  <si>
    <t>Đề nghị cấp có thẩm quyền thi hành kỷ luật</t>
  </si>
  <si>
    <t xml:space="preserve">Tổng số đảng viên </t>
  </si>
  <si>
    <t>Thành lập đoàn giải quyết tố cáo</t>
  </si>
  <si>
    <t>Thành lập đoàn giải quyết khiếu nại kỷ luật đảng</t>
  </si>
  <si>
    <t>Kết thúc đơn, không giải quyết khiếu nại kỷ luật đảng</t>
  </si>
  <si>
    <t xml:space="preserve">Việc lãnh đạo, chỉ đạo thực hành tiết kiệm; phòng, chống tham nhũng, lãng phí, tiêu cực </t>
  </si>
  <si>
    <t>Việc quản lý, tèn luyện phẩm chất, đạo đức, lối sống của đảng viên</t>
  </si>
  <si>
    <t>Việc lãnh đạo, chỉ đạo thực hành tiết kiệm; phòng, chống tham nhũng, lãng phí</t>
  </si>
  <si>
    <t xml:space="preserve">               Đề nghị cấp có thẩm quyền thi hành kỷ luật</t>
  </si>
  <si>
    <t>Tổng số đảng viên tại tổ chức đảng được kiểm tra theo cấp kiểm tra</t>
  </si>
  <si>
    <t>Việc chấp hành nguyên tắc tập trung dân chủ, quy chế làm việc, chế độ công tác; các nguyên tắc sinh hoạt của Đảng</t>
  </si>
  <si>
    <r>
      <t xml:space="preserve">Việc lãnh đạo, chỉ đạo thực hành tiết kiệm; phòng, chống tham nhũng, lãng phí, </t>
    </r>
    <r>
      <rPr>
        <i/>
        <sz val="8"/>
        <rFont val="Arial"/>
        <family val="2"/>
      </rPr>
      <t>tiêu cực</t>
    </r>
  </si>
  <si>
    <r>
      <t>Số liệu lấy thêm</t>
    </r>
    <r>
      <rPr>
        <sz val="10"/>
        <rFont val="Arial"/>
        <family val="2"/>
      </rPr>
      <t>:</t>
    </r>
  </si>
  <si>
    <r>
      <t>Cấp kiểm tra</t>
    </r>
    <r>
      <rPr>
        <i/>
        <sz val="9"/>
        <rFont val="Arial"/>
        <family val="2"/>
      </rPr>
      <t xml:space="preserve"> (ĐVT: TCĐ)</t>
    </r>
  </si>
  <si>
    <r>
      <t>Số lượng đảng viên tại TCĐ được kiểm tra theo cấp kiểm tra</t>
    </r>
    <r>
      <rPr>
        <i/>
        <sz val="9"/>
        <rFont val="Arial"/>
        <family val="2"/>
      </rPr>
      <t xml:space="preserve"> (ĐVT: đảng viên)</t>
    </r>
  </si>
  <si>
    <r>
      <rPr>
        <vertAlign val="superscript"/>
        <sz val="9"/>
        <rFont val="Times New Roman"/>
        <family val="1"/>
      </rPr>
      <t xml:space="preserve">1 </t>
    </r>
    <r>
      <rPr>
        <sz val="9"/>
        <rFont val="Times New Roman"/>
        <family val="1"/>
      </rPr>
      <t>Theo Quy định số 65-QĐ/TW, ngày 28/4/2022 của Bộ Chính trị.</t>
    </r>
  </si>
  <si>
    <r>
      <rPr>
        <vertAlign val="superscript"/>
        <sz val="9"/>
        <rFont val="Times New Roman"/>
        <family val="1"/>
      </rPr>
      <t xml:space="preserve">2 </t>
    </r>
    <r>
      <rPr>
        <sz val="9"/>
        <rFont val="Times New Roman"/>
        <family val="1"/>
      </rPr>
      <t>Lĩnh vực có học vị cao nhất, nếu có nhiều học vị tương đương, thống kê học vị được cấp đầu tiên</t>
    </r>
  </si>
  <si>
    <t>Tổng số Chủ nhiệm, Phó Chủ nhiệm, Ủy viên UBKT</t>
  </si>
  <si>
    <t>ĐẢNG CỘNG SẢN VIỆT NAM</t>
  </si>
  <si>
    <t>CÁN BỘ LẬP BIỂU</t>
  </si>
  <si>
    <t xml:space="preserve">T/M ĐẢNG ỦY </t>
  </si>
  <si>
    <t>KIỂM TRA, GIÁM SÁT CỦA ĐẢNG ỦY, BTV ĐẢNG ỦY, ĐẢNG ỦY BỘ PHẬN VÀ CHI BỘ TRỰC THUỘC</t>
  </si>
  <si>
    <t xml:space="preserve">THI HÀNH KỶ LUẬT CỦA ĐẢNG ỦY, BAN THƯỜNG VỤ ĐẢNG ỦY VÀ CHI BỘ TRỰC THUỘC </t>
  </si>
  <si>
    <t>KIỂM TRA ĐẢNG VIÊN VÀ TỔ CHỨC ĐẢNG KHI CÓ DẤU HIỆU VI PHẠM CỦA ỦY BAN KIỂM TRA ĐẢNG ỦY CƠ SỞ</t>
  </si>
  <si>
    <t>KIỂM TRA, GIÁM SÁT THEO ĐIỀU 32 ĐIỀU LỆ ĐẢNG (DÀNH CHO ỦY BAN KIỂM TRA ĐẢNG ỦY CƠ SỞ )</t>
  </si>
  <si>
    <t>KIỂM TRA TỔ CHỨC ĐẢNG CẤP DƯỚI THỰC HIỆN NHIỆM VỤ KIỂM TRA, GIÁM SÁT VÀ THI HÀNH KỶ LUẬT TRONG ĐẢNG CỦA ỦY BAN KIỂM TRA</t>
  </si>
  <si>
    <t>GIÁM SÁT TỔ CHỨC ĐẢNG VÀ ĐẢNG VIÊN CỦA ỦY BAN KIỂM TRA</t>
  </si>
  <si>
    <t xml:space="preserve">THI HÀNH KỶ LUẬT ĐẢNG VIÊN CỦA ỦY BAN KIỂM TRA </t>
  </si>
  <si>
    <t xml:space="preserve">GIẢI QUYẾT TỐ CÁO CỦA ỦY BAN KIỂM TRA </t>
  </si>
  <si>
    <t>KIỂM TRA TÀI CHÍNH ĐẢNG CỦA ỦY BAN KIỂM TRA</t>
  </si>
  <si>
    <t>Biểu 19</t>
  </si>
  <si>
    <t>BÁO CÁO THỐNG KÊ SỐ LIỆU VỀ CÔNG TÁC KIỂM TRA, GIÁM SÁT</t>
  </si>
  <si>
    <t>ĐẢNG BỘ ỦY BAN NHÂN DÂN TỈNH
ĐẢNG ỦY SỞ XÂY DỰNG</t>
  </si>
  <si>
    <t>CHỦ NHIỆM UBKT</t>
  </si>
  <si>
    <t>Trần Thị Minh Huệ</t>
  </si>
  <si>
    <t>Bùi Anh Tuấn</t>
  </si>
  <si>
    <t>Hưng Yên, ngày     tháng    năm 2026</t>
  </si>
  <si>
    <t>VÀ THI HÀNH KỶ LUẬT ĐẢNG 9 THÁNG ĐẦU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</si>
</sst>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00_-;\-* #,##0.00_-;_-* &quot;-&quot;??_-;_-@_-"/>
    <numFmt numFmtId="166" formatCode="0;[Red]0"/>
    <numFmt numFmtId="167" formatCode="#,##0;[Red]#,##0"/>
  </numFmts>
  <fonts count="69"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4"/>
      <name val="Arial"/>
      <family val="2"/>
    </font>
    <font>
      <b/>
      <sz val="12"/>
      <name val="Arial"/>
      <family val="2"/>
    </font>
    <font>
      <sz val="14"/>
      <name val="Arial"/>
      <family val="2"/>
    </font>
    <font>
      <b/>
      <sz val="8"/>
      <name val="Arial"/>
      <family val="2"/>
    </font>
    <font>
      <i/>
      <sz val="8"/>
      <name val="Arial"/>
      <family val="2"/>
    </font>
    <font>
      <sz val="12"/>
      <name val="Arial"/>
      <family val="2"/>
    </font>
    <font>
      <b/>
      <sz val="11"/>
      <name val="Arial"/>
      <family val="2"/>
    </font>
    <font>
      <b/>
      <sz val="10"/>
      <name val="Arial"/>
      <family val="2"/>
    </font>
    <font>
      <b/>
      <sz val="9"/>
      <name val="Arial"/>
      <family val="2"/>
    </font>
    <font>
      <sz val="8"/>
      <name val="Arial"/>
      <family val="2"/>
    </font>
    <font>
      <b/>
      <i/>
      <sz val="8"/>
      <name val="Arial"/>
      <family val="2"/>
    </font>
    <font>
      <sz val="9"/>
      <name val="Arial"/>
      <family val="2"/>
    </font>
    <font>
      <i/>
      <sz val="9"/>
      <name val="Arial"/>
      <family val="2"/>
    </font>
    <font>
      <sz val="8"/>
      <color indexed="10"/>
      <name val="Arial"/>
      <family val="2"/>
    </font>
    <font>
      <b/>
      <sz val="8"/>
      <color indexed="10"/>
      <name val="Arial"/>
      <family val="2"/>
    </font>
    <font>
      <b/>
      <sz val="10"/>
      <name val="Times New Roman"/>
      <family val="1"/>
    </font>
    <font>
      <sz val="7"/>
      <name val="Arial"/>
      <family val="2"/>
    </font>
    <font>
      <b/>
      <sz val="14"/>
      <name val="Times New Roman"/>
      <family val="1"/>
    </font>
    <font>
      <b/>
      <sz val="7"/>
      <name val="Arial"/>
      <family val="2"/>
    </font>
    <font>
      <b/>
      <i/>
      <sz val="7"/>
      <name val="Arial"/>
      <family val="2"/>
    </font>
    <font>
      <sz val="11"/>
      <name val="Arial"/>
      <family val="2"/>
    </font>
    <font>
      <sz val="13"/>
      <name val="Arial"/>
      <family val="2"/>
    </font>
    <font>
      <sz val="14"/>
      <color indexed="10"/>
      <name val="Arial"/>
      <family val="2"/>
    </font>
    <font>
      <sz val="11"/>
      <color indexed="10"/>
      <name val="Arial"/>
      <family val="2"/>
    </font>
    <font>
      <b/>
      <i/>
      <sz val="10"/>
      <name val="Arial"/>
      <family val="2"/>
    </font>
    <font>
      <b/>
      <sz val="13"/>
      <name val="Arial"/>
      <family val="2"/>
    </font>
    <font>
      <b/>
      <i/>
      <sz val="9"/>
      <name val="Arial"/>
      <family val="2"/>
    </font>
    <font>
      <u/>
      <sz val="10"/>
      <name val="Arial"/>
      <family val="2"/>
    </font>
    <font>
      <sz val="12"/>
      <name val="Times New Roman"/>
      <family val="1"/>
    </font>
    <font>
      <sz val="10"/>
      <name val="Arial"/>
      <family val="2"/>
    </font>
    <font>
      <sz val="13"/>
      <name val="Times New Roman"/>
      <family val="1"/>
    </font>
    <font>
      <sz val="9"/>
      <name val="Times New Roman"/>
      <family val="1"/>
    </font>
    <font>
      <b/>
      <sz val="9"/>
      <name val="Times New Roman"/>
      <family val="1"/>
    </font>
    <font>
      <b/>
      <i/>
      <vertAlign val="superscript"/>
      <sz val="8"/>
      <name val="Arial"/>
      <family val="2"/>
    </font>
    <font>
      <sz val="8"/>
      <name val="Times New Roman"/>
      <family val="1"/>
    </font>
    <font>
      <b/>
      <sz val="8"/>
      <name val="Times New Roman"/>
      <family val="1"/>
    </font>
    <font>
      <i/>
      <sz val="8"/>
      <name val="Times New Roman"/>
      <family val="1"/>
    </font>
    <font>
      <b/>
      <sz val="12"/>
      <name val="Times New Roman"/>
      <family val="1"/>
    </font>
    <font>
      <b/>
      <sz val="11"/>
      <name val="Times New Roman"/>
      <family val="1"/>
    </font>
    <font>
      <i/>
      <sz val="9"/>
      <name val="Times New Roman"/>
      <family val="1"/>
    </font>
    <font>
      <i/>
      <sz val="7"/>
      <name val="Times New Roman"/>
      <family val="1"/>
    </font>
    <font>
      <i/>
      <sz val="10"/>
      <name val="Times New Roman"/>
      <family val="1"/>
    </font>
    <font>
      <i/>
      <sz val="12"/>
      <name val="Times New Roman"/>
      <family val="1"/>
    </font>
    <font>
      <sz val="8"/>
      <color rgb="FFFF0000"/>
      <name val="Arial"/>
      <family val="2"/>
    </font>
    <font>
      <sz val="10"/>
      <name val="Times New Roman"/>
      <family val="1"/>
    </font>
    <font>
      <b/>
      <sz val="13"/>
      <name val="Times New Roman"/>
      <family val="1"/>
    </font>
    <font>
      <b/>
      <sz val="8"/>
      <color rgb="FFFF0000"/>
      <name val="Arial"/>
      <family val="2"/>
    </font>
    <font>
      <b/>
      <sz val="12"/>
      <color rgb="FFFF0000"/>
      <name val="Arial"/>
      <family val="2"/>
    </font>
    <font>
      <sz val="12"/>
      <color rgb="FFFF0000"/>
      <name val="Arial"/>
      <family val="2"/>
    </font>
    <font>
      <b/>
      <sz val="9"/>
      <color rgb="FFFF0000"/>
      <name val="Arial"/>
      <family val="2"/>
    </font>
    <font>
      <i/>
      <sz val="7"/>
      <name val="Arial"/>
      <family val="2"/>
    </font>
    <font>
      <sz val="14"/>
      <name val="Times New Roman"/>
      <family val="1"/>
    </font>
    <font>
      <b/>
      <i/>
      <sz val="10"/>
      <name val="Times New Roman"/>
      <family val="1"/>
    </font>
    <font>
      <i/>
      <sz val="14"/>
      <name val="Times New Roman"/>
      <family val="1"/>
    </font>
    <font>
      <b/>
      <vertAlign val="superscript"/>
      <sz val="8"/>
      <name val="Arial"/>
      <family val="2"/>
    </font>
    <font>
      <i/>
      <sz val="12"/>
      <name val="Arial"/>
      <family val="2"/>
    </font>
    <font>
      <vertAlign val="superscript"/>
      <sz val="9"/>
      <name val="Times New Roman"/>
      <family val="1"/>
    </font>
    <font>
      <b/>
      <u/>
      <sz val="18"/>
      <name val="Times New Roman"/>
      <family val="1"/>
    </font>
    <font>
      <i/>
      <sz val="16"/>
      <name val="Times New Roman"/>
      <family val="1"/>
    </font>
    <font>
      <i/>
      <sz val="10"/>
      <name val="Times New Roman"/>
      <family val="1"/>
      <charset val="163"/>
    </font>
    <font>
      <b/>
      <sz val="20"/>
      <name val="Times New Roman"/>
      <family val="1"/>
    </font>
    <font>
      <b/>
      <sz val="18"/>
      <name val="Times New Roman"/>
      <family val="1"/>
    </font>
  </fonts>
  <fills count="1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7" tint="0.79998168889431442"/>
        <bgColor indexed="64"/>
      </patternFill>
    </fill>
    <fill>
      <patternFill patternType="lightVertical">
        <fgColor indexed="9"/>
        <bgColor indexed="9"/>
      </patternFill>
    </fill>
    <fill>
      <patternFill patternType="solid">
        <fgColor indexed="9"/>
        <bgColor indexed="9"/>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6"/>
        <bgColor indexed="64"/>
      </patternFill>
    </fill>
  </fills>
  <borders count="40">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3">
    <xf numFmtId="0" fontId="0" fillId="0" borderId="0"/>
    <xf numFmtId="164" fontId="6" fillId="0" borderId="0" applyFont="0" applyFill="0" applyBorder="0" applyAlignment="0" applyProtection="0"/>
    <xf numFmtId="9" fontId="6" fillId="0" borderId="0" applyFont="0" applyFill="0" applyBorder="0" applyAlignment="0" applyProtection="0"/>
    <xf numFmtId="0" fontId="6" fillId="0" borderId="0"/>
    <xf numFmtId="0" fontId="35" fillId="0" borderId="0"/>
    <xf numFmtId="0" fontId="36" fillId="0" borderId="0"/>
    <xf numFmtId="0" fontId="5" fillId="0" borderId="0"/>
    <xf numFmtId="165" fontId="6" fillId="0" borderId="0" applyFont="0" applyFill="0" applyBorder="0" applyAlignment="0" applyProtection="0"/>
    <xf numFmtId="0" fontId="4" fillId="0" borderId="0"/>
    <xf numFmtId="0" fontId="6" fillId="0" borderId="0"/>
    <xf numFmtId="0" fontId="3" fillId="0" borderId="0"/>
    <xf numFmtId="0" fontId="2" fillId="0" borderId="0"/>
    <xf numFmtId="0" fontId="1" fillId="0" borderId="0"/>
  </cellStyleXfs>
  <cellXfs count="1146">
    <xf numFmtId="0" fontId="0" fillId="0" borderId="0" xfId="0"/>
    <xf numFmtId="0" fontId="9" fillId="2" borderId="0" xfId="0" applyFont="1" applyFill="1" applyAlignment="1">
      <alignment horizontal="center" vertical="center"/>
    </xf>
    <xf numFmtId="0" fontId="12" fillId="2" borderId="0" xfId="0" applyFont="1" applyFill="1"/>
    <xf numFmtId="0" fontId="18" fillId="2" borderId="0" xfId="0" applyFont="1" applyFill="1" applyAlignment="1">
      <alignment horizontal="center" wrapText="1"/>
    </xf>
    <xf numFmtId="0" fontId="19" fillId="2" borderId="0" xfId="0" applyFont="1" applyFill="1" applyAlignment="1">
      <alignment horizontal="center" vertical="center" wrapText="1"/>
    </xf>
    <xf numFmtId="0" fontId="18" fillId="2" borderId="0" xfId="0" applyFont="1" applyFill="1" applyAlignment="1">
      <alignment vertical="center"/>
    </xf>
    <xf numFmtId="0" fontId="16" fillId="2" borderId="0" xfId="0" applyFont="1" applyFill="1" applyAlignment="1">
      <alignment horizontal="center"/>
    </xf>
    <xf numFmtId="0" fontId="8" fillId="2" borderId="0" xfId="0" applyFont="1" applyFill="1" applyAlignment="1">
      <alignment horizontal="center"/>
    </xf>
    <xf numFmtId="0" fontId="16" fillId="2" borderId="0" xfId="0" applyFont="1" applyFill="1"/>
    <xf numFmtId="0" fontId="10" fillId="2" borderId="0" xfId="0" applyFont="1" applyFill="1" applyAlignment="1">
      <alignment horizontal="center"/>
    </xf>
    <xf numFmtId="0" fontId="12" fillId="2" borderId="0" xfId="0" applyFont="1" applyFill="1" applyAlignment="1">
      <alignment wrapText="1"/>
    </xf>
    <xf numFmtId="0" fontId="6" fillId="0" borderId="0" xfId="0" applyFont="1"/>
    <xf numFmtId="0" fontId="16" fillId="0" borderId="0" xfId="0" applyFont="1" applyAlignment="1">
      <alignment horizontal="center"/>
    </xf>
    <xf numFmtId="0" fontId="16" fillId="0" borderId="0" xfId="0" applyFont="1"/>
    <xf numFmtId="0" fontId="12" fillId="2" borderId="0" xfId="0" applyFont="1" applyFill="1" applyAlignment="1">
      <alignment horizontal="left"/>
    </xf>
    <xf numFmtId="0" fontId="19" fillId="2" borderId="4" xfId="0" applyFont="1" applyFill="1" applyBorder="1" applyAlignment="1">
      <alignment horizontal="center" vertical="center"/>
    </xf>
    <xf numFmtId="0" fontId="9" fillId="2" borderId="0" xfId="0" applyFont="1" applyFill="1"/>
    <xf numFmtId="0" fontId="12" fillId="2" borderId="0" xfId="0" applyFont="1" applyFill="1" applyAlignment="1">
      <alignment vertical="center"/>
    </xf>
    <xf numFmtId="0" fontId="13" fillId="2" borderId="0" xfId="0" applyFont="1" applyFill="1" applyAlignment="1">
      <alignment vertical="center"/>
    </xf>
    <xf numFmtId="0" fontId="8" fillId="2" borderId="0" xfId="0" applyFont="1" applyFill="1"/>
    <xf numFmtId="0" fontId="13" fillId="2" borderId="0" xfId="0" applyFont="1" applyFill="1" applyAlignment="1">
      <alignment horizontal="center"/>
    </xf>
    <xf numFmtId="0" fontId="14" fillId="2" borderId="0" xfId="0" applyFont="1" applyFill="1" applyAlignment="1">
      <alignment horizontal="center"/>
    </xf>
    <xf numFmtId="0" fontId="16" fillId="2" borderId="0" xfId="0" applyFont="1" applyFill="1" applyAlignment="1">
      <alignment horizontal="center" textRotation="90" wrapText="1"/>
    </xf>
    <xf numFmtId="0" fontId="11" fillId="2" borderId="0" xfId="0" applyFont="1" applyFill="1" applyAlignment="1">
      <alignment horizontal="center" vertical="center"/>
    </xf>
    <xf numFmtId="0" fontId="18" fillId="2" borderId="0" xfId="0" applyFont="1" applyFill="1"/>
    <xf numFmtId="0" fontId="6" fillId="2" borderId="0" xfId="0" applyFont="1" applyFill="1"/>
    <xf numFmtId="0" fontId="14" fillId="2" borderId="0" xfId="0" applyFont="1" applyFill="1" applyAlignment="1">
      <alignment horizontal="center" vertical="center"/>
    </xf>
    <xf numFmtId="0" fontId="23" fillId="2" borderId="0" xfId="0" applyFont="1" applyFill="1" applyAlignment="1">
      <alignment vertical="center" wrapText="1"/>
    </xf>
    <xf numFmtId="0" fontId="29" fillId="2" borderId="0" xfId="0" applyFont="1" applyFill="1"/>
    <xf numFmtId="0" fontId="8" fillId="2" borderId="0" xfId="0" applyFont="1" applyFill="1" applyAlignment="1">
      <alignment horizontal="center" vertical="center"/>
    </xf>
    <xf numFmtId="0" fontId="19" fillId="2" borderId="0" xfId="0" applyFont="1" applyFill="1" applyAlignment="1">
      <alignment horizontal="center" vertical="center"/>
    </xf>
    <xf numFmtId="0" fontId="15" fillId="2" borderId="0" xfId="0" applyFont="1" applyFill="1" applyAlignment="1">
      <alignment horizontal="center" vertical="center"/>
    </xf>
    <xf numFmtId="0" fontId="30" fillId="2" borderId="0" xfId="0" applyFont="1" applyFill="1" applyAlignment="1">
      <alignment vertical="center"/>
    </xf>
    <xf numFmtId="0" fontId="27" fillId="2" borderId="0" xfId="0" applyFont="1" applyFill="1"/>
    <xf numFmtId="0" fontId="12" fillId="2" borderId="0" xfId="3" applyFont="1" applyFill="1"/>
    <xf numFmtId="0" fontId="9" fillId="2" borderId="0" xfId="3" applyFont="1" applyFill="1" applyAlignment="1">
      <alignment horizontal="center" vertical="center"/>
    </xf>
    <xf numFmtId="0" fontId="9" fillId="2" borderId="0" xfId="3" applyFont="1" applyFill="1"/>
    <xf numFmtId="0" fontId="18" fillId="2" borderId="0" xfId="3" applyFont="1" applyFill="1" applyAlignment="1">
      <alignment horizontal="center" wrapText="1"/>
    </xf>
    <xf numFmtId="0" fontId="19" fillId="2" borderId="0" xfId="3" applyFont="1" applyFill="1" applyAlignment="1">
      <alignment horizontal="center" vertical="center" wrapText="1"/>
    </xf>
    <xf numFmtId="0" fontId="12" fillId="2" borderId="0" xfId="3" applyFont="1" applyFill="1" applyAlignment="1">
      <alignment vertical="center"/>
    </xf>
    <xf numFmtId="0" fontId="13" fillId="2" borderId="0" xfId="3" applyFont="1" applyFill="1" applyAlignment="1">
      <alignment vertical="center"/>
    </xf>
    <xf numFmtId="0" fontId="16" fillId="2" borderId="0" xfId="3" applyFont="1" applyFill="1" applyAlignment="1">
      <alignment horizontal="center"/>
    </xf>
    <xf numFmtId="0" fontId="12" fillId="2" borderId="0" xfId="3" applyFont="1" applyFill="1" applyAlignment="1">
      <alignment wrapText="1"/>
    </xf>
    <xf numFmtId="0" fontId="9" fillId="0" borderId="0" xfId="0" applyFont="1" applyAlignment="1">
      <alignment horizontal="center" vertical="center"/>
    </xf>
    <xf numFmtId="0" fontId="9" fillId="0" borderId="0" xfId="0" applyFont="1"/>
    <xf numFmtId="0" fontId="14" fillId="0" borderId="0" xfId="0" applyFont="1" applyAlignment="1">
      <alignment horizontal="center" vertical="center"/>
    </xf>
    <xf numFmtId="0" fontId="8" fillId="0" borderId="0" xfId="0" applyFont="1" applyAlignment="1">
      <alignment vertical="center"/>
    </xf>
    <xf numFmtId="0" fontId="13" fillId="0" borderId="0" xfId="0" applyFont="1" applyAlignment="1">
      <alignment vertical="center"/>
    </xf>
    <xf numFmtId="0" fontId="16" fillId="0" borderId="0" xfId="0" applyFont="1" applyAlignment="1">
      <alignment horizontal="center" textRotation="90" wrapText="1"/>
    </xf>
    <xf numFmtId="0" fontId="19" fillId="0" borderId="0" xfId="0" applyFont="1" applyAlignment="1">
      <alignment horizontal="center" vertical="center"/>
    </xf>
    <xf numFmtId="0" fontId="18" fillId="0" borderId="0" xfId="0" applyFont="1"/>
    <xf numFmtId="0" fontId="13"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horizontal="center"/>
    </xf>
    <xf numFmtId="0" fontId="10" fillId="0" borderId="0" xfId="0" applyFont="1"/>
    <xf numFmtId="0" fontId="12" fillId="0" borderId="0" xfId="0" applyFont="1"/>
    <xf numFmtId="0" fontId="8" fillId="0" borderId="0" xfId="0" applyFont="1"/>
    <xf numFmtId="0" fontId="10" fillId="0" borderId="0" xfId="0" applyFont="1" applyAlignment="1">
      <alignment horizontal="center" vertical="center"/>
    </xf>
    <xf numFmtId="0" fontId="10" fillId="0" borderId="0" xfId="0" applyFont="1" applyAlignment="1">
      <alignment horizontal="center"/>
    </xf>
    <xf numFmtId="0" fontId="12" fillId="2" borderId="0" xfId="0" applyFont="1" applyFill="1" applyAlignment="1">
      <alignment horizontal="center" vertical="center"/>
    </xf>
    <xf numFmtId="0" fontId="13" fillId="2" borderId="0" xfId="0" applyFont="1" applyFill="1" applyAlignment="1">
      <alignment horizontal="center" vertical="center"/>
    </xf>
    <xf numFmtId="0" fontId="18" fillId="2" borderId="0" xfId="0" applyFont="1" applyFill="1" applyAlignment="1">
      <alignment horizontal="center" vertical="center"/>
    </xf>
    <xf numFmtId="0" fontId="18" fillId="2" borderId="0" xfId="0" applyFont="1" applyFill="1" applyAlignment="1">
      <alignment vertical="center" wrapText="1"/>
    </xf>
    <xf numFmtId="0" fontId="27" fillId="2" borderId="0" xfId="0" applyFont="1" applyFill="1" applyAlignment="1">
      <alignment vertical="center"/>
    </xf>
    <xf numFmtId="0" fontId="11" fillId="0" borderId="0" xfId="0" applyFont="1"/>
    <xf numFmtId="0" fontId="15" fillId="2" borderId="0" xfId="0" applyFont="1" applyFill="1" applyAlignment="1">
      <alignment horizontal="center"/>
    </xf>
    <xf numFmtId="0" fontId="27" fillId="0" borderId="0" xfId="0" applyFont="1"/>
    <xf numFmtId="0" fontId="15" fillId="0" borderId="0" xfId="0" applyFont="1" applyAlignment="1">
      <alignment horizontal="center" vertical="center" wrapText="1"/>
    </xf>
    <xf numFmtId="0" fontId="35" fillId="0" borderId="0" xfId="4"/>
    <xf numFmtId="0" fontId="38" fillId="0" borderId="0" xfId="6" applyFont="1"/>
    <xf numFmtId="0" fontId="39" fillId="0" borderId="0" xfId="6" applyFont="1" applyAlignment="1">
      <alignment horizontal="center" vertical="center" wrapText="1"/>
    </xf>
    <xf numFmtId="0" fontId="41" fillId="0" borderId="0" xfId="6" applyFont="1"/>
    <xf numFmtId="0" fontId="23" fillId="0" borderId="0" xfId="0" applyFont="1"/>
    <xf numFmtId="0" fontId="23" fillId="0" borderId="0" xfId="0" applyFont="1" applyAlignment="1">
      <alignment wrapText="1"/>
    </xf>
    <xf numFmtId="3" fontId="18" fillId="2" borderId="11" xfId="0" applyNumberFormat="1" applyFont="1" applyFill="1" applyBorder="1" applyAlignment="1" applyProtection="1">
      <alignment horizontal="center" vertical="center"/>
      <protection locked="0"/>
    </xf>
    <xf numFmtId="3" fontId="18" fillId="2" borderId="10" xfId="0" applyNumberFormat="1" applyFont="1" applyFill="1" applyBorder="1" applyAlignment="1" applyProtection="1">
      <alignment horizontal="center" vertical="center" wrapText="1"/>
      <protection locked="0"/>
    </xf>
    <xf numFmtId="3" fontId="18" fillId="2" borderId="12" xfId="0" applyNumberFormat="1" applyFont="1" applyFill="1" applyBorder="1" applyAlignment="1" applyProtection="1">
      <alignment horizontal="center" vertical="center"/>
      <protection locked="0"/>
    </xf>
    <xf numFmtId="3" fontId="18" fillId="2" borderId="9" xfId="0" applyNumberFormat="1" applyFont="1" applyFill="1" applyBorder="1" applyAlignment="1" applyProtection="1">
      <alignment horizontal="center" vertical="center"/>
      <protection locked="0"/>
    </xf>
    <xf numFmtId="0" fontId="53" fillId="2" borderId="0" xfId="0" applyFont="1" applyFill="1"/>
    <xf numFmtId="0" fontId="50" fillId="2" borderId="0" xfId="0" applyFont="1" applyFill="1"/>
    <xf numFmtId="0" fontId="54" fillId="2" borderId="0" xfId="0" applyFont="1" applyFill="1"/>
    <xf numFmtId="0" fontId="55" fillId="2" borderId="0" xfId="0" applyFont="1" applyFill="1"/>
    <xf numFmtId="0" fontId="53" fillId="2" borderId="0" xfId="0" applyFont="1" applyFill="1" applyAlignment="1">
      <alignment horizontal="center"/>
    </xf>
    <xf numFmtId="0" fontId="55" fillId="2" borderId="0" xfId="0" applyFont="1" applyFill="1" applyAlignment="1">
      <alignment wrapText="1"/>
    </xf>
    <xf numFmtId="0" fontId="54" fillId="0" borderId="0" xfId="0" applyFont="1"/>
    <xf numFmtId="0" fontId="53" fillId="0" borderId="0" xfId="0" applyFont="1"/>
    <xf numFmtId="1" fontId="8" fillId="2" borderId="0" xfId="0" applyNumberFormat="1" applyFont="1" applyFill="1"/>
    <xf numFmtId="0" fontId="14" fillId="2" borderId="0" xfId="0" applyFont="1" applyFill="1"/>
    <xf numFmtId="0" fontId="25" fillId="0" borderId="0" xfId="0" applyFont="1"/>
    <xf numFmtId="0" fontId="14" fillId="0" borderId="0" xfId="0" applyFont="1"/>
    <xf numFmtId="0" fontId="53" fillId="2" borderId="0" xfId="0" applyFont="1" applyFill="1" applyAlignment="1">
      <alignment horizontal="center" vertical="center"/>
    </xf>
    <xf numFmtId="0" fontId="37" fillId="0" borderId="0" xfId="0" applyFont="1"/>
    <xf numFmtId="0" fontId="6" fillId="0" borderId="0" xfId="0" applyFont="1" applyProtection="1">
      <protection locked="0"/>
    </xf>
    <xf numFmtId="0" fontId="37" fillId="0" borderId="0" xfId="0" applyFont="1" applyProtection="1">
      <protection locked="0"/>
    </xf>
    <xf numFmtId="0" fontId="37" fillId="0" borderId="0" xfId="0" applyFont="1" applyAlignment="1" applyProtection="1">
      <alignment horizontal="center"/>
      <protection locked="0"/>
    </xf>
    <xf numFmtId="0" fontId="52" fillId="0" borderId="0" xfId="0" applyFont="1" applyProtection="1">
      <protection locked="0"/>
    </xf>
    <xf numFmtId="0" fontId="16" fillId="0" borderId="0" xfId="0" applyFont="1" applyProtection="1">
      <protection locked="0"/>
    </xf>
    <xf numFmtId="0" fontId="10" fillId="0" borderId="0" xfId="0" applyFont="1" applyProtection="1">
      <protection locked="0"/>
    </xf>
    <xf numFmtId="0" fontId="10" fillId="0" borderId="0" xfId="0" applyFont="1" applyAlignment="1" applyProtection="1">
      <alignment horizontal="center"/>
      <protection locked="0"/>
    </xf>
    <xf numFmtId="0" fontId="16" fillId="0" borderId="0" xfId="0" applyFont="1" applyAlignment="1" applyProtection="1">
      <alignment horizontal="center"/>
      <protection locked="0"/>
    </xf>
    <xf numFmtId="0" fontId="15" fillId="0" borderId="8" xfId="0" applyFont="1" applyBorder="1" applyAlignment="1">
      <alignment horizontal="center" vertical="center"/>
    </xf>
    <xf numFmtId="0" fontId="37" fillId="0" borderId="0" xfId="0" applyFont="1" applyAlignment="1">
      <alignment horizontal="center"/>
    </xf>
    <xf numFmtId="0" fontId="7" fillId="2" borderId="0" xfId="4" applyFont="1" applyFill="1" applyAlignment="1">
      <alignment horizontal="center"/>
    </xf>
    <xf numFmtId="0" fontId="18" fillId="0" borderId="8" xfId="0" applyFont="1" applyBorder="1" applyAlignment="1">
      <alignment horizontal="center" textRotation="90"/>
    </xf>
    <xf numFmtId="0" fontId="11" fillId="2" borderId="8" xfId="4" applyFont="1" applyFill="1" applyBorder="1" applyAlignment="1">
      <alignment horizontal="center" vertical="center"/>
    </xf>
    <xf numFmtId="0" fontId="18" fillId="2" borderId="17" xfId="4" applyFont="1" applyFill="1" applyBorder="1" applyAlignment="1">
      <alignment horizontal="center" vertical="center" wrapText="1"/>
    </xf>
    <xf numFmtId="0" fontId="18" fillId="2" borderId="17" xfId="4" applyFont="1" applyFill="1" applyBorder="1" applyAlignment="1">
      <alignment horizontal="left" vertical="center" wrapText="1"/>
    </xf>
    <xf numFmtId="0" fontId="53" fillId="0" borderId="0" xfId="0" applyFont="1" applyAlignment="1">
      <alignment horizontal="center" vertical="center"/>
    </xf>
    <xf numFmtId="0" fontId="18" fillId="2" borderId="11" xfId="4" applyFont="1" applyFill="1" applyBorder="1" applyAlignment="1">
      <alignment horizontal="center" vertical="center"/>
    </xf>
    <xf numFmtId="0" fontId="18" fillId="2" borderId="11" xfId="4" applyFont="1" applyFill="1" applyBorder="1" applyAlignment="1">
      <alignment vertical="center" wrapText="1"/>
    </xf>
    <xf numFmtId="0" fontId="18" fillId="2" borderId="7" xfId="4" applyFont="1" applyFill="1" applyBorder="1" applyAlignment="1">
      <alignment horizontal="center" vertical="center"/>
    </xf>
    <xf numFmtId="0" fontId="38" fillId="2" borderId="0" xfId="4" applyFont="1" applyFill="1" applyAlignment="1">
      <alignment horizontal="left"/>
    </xf>
    <xf numFmtId="0" fontId="38" fillId="2" borderId="0" xfId="4" applyFont="1" applyFill="1"/>
    <xf numFmtId="0" fontId="16" fillId="0" borderId="8" xfId="4" applyFont="1" applyBorder="1" applyAlignment="1">
      <alignment horizontal="center" vertical="center" textRotation="90" wrapText="1"/>
    </xf>
    <xf numFmtId="0" fontId="10" fillId="2" borderId="8" xfId="4" applyFont="1" applyFill="1" applyBorder="1" applyAlignment="1">
      <alignment horizontal="center" vertical="center" wrapText="1"/>
    </xf>
    <xf numFmtId="0" fontId="10" fillId="2" borderId="8" xfId="4" applyFont="1" applyFill="1" applyBorder="1" applyAlignment="1">
      <alignment horizontal="left" vertical="center" wrapText="1"/>
    </xf>
    <xf numFmtId="0" fontId="16" fillId="2" borderId="10" xfId="4" applyFont="1" applyFill="1" applyBorder="1" applyAlignment="1">
      <alignment horizontal="center" vertical="center" wrapText="1"/>
    </xf>
    <xf numFmtId="0" fontId="16" fillId="2" borderId="10" xfId="4" applyFont="1" applyFill="1" applyBorder="1" applyAlignment="1">
      <alignment horizontal="left" vertical="center" wrapText="1"/>
    </xf>
    <xf numFmtId="0" fontId="16" fillId="2" borderId="7" xfId="4" applyFont="1" applyFill="1" applyBorder="1" applyAlignment="1">
      <alignment horizontal="center" vertical="center" wrapText="1"/>
    </xf>
    <xf numFmtId="0" fontId="16" fillId="2" borderId="7" xfId="4" applyFont="1" applyFill="1" applyBorder="1" applyAlignment="1">
      <alignment horizontal="left" vertical="center" wrapText="1"/>
    </xf>
    <xf numFmtId="0" fontId="10" fillId="2" borderId="8" xfId="4" applyFont="1" applyFill="1" applyBorder="1" applyAlignment="1">
      <alignment horizontal="center" vertical="center"/>
    </xf>
    <xf numFmtId="0" fontId="10" fillId="2" borderId="8" xfId="4" applyFont="1" applyFill="1" applyBorder="1" applyAlignment="1">
      <alignment vertical="center" wrapText="1"/>
    </xf>
    <xf numFmtId="0" fontId="16" fillId="2" borderId="10" xfId="4" applyFont="1" applyFill="1" applyBorder="1" applyAlignment="1">
      <alignment horizontal="center" vertical="center"/>
    </xf>
    <xf numFmtId="0" fontId="16" fillId="2" borderId="11" xfId="4" applyFont="1" applyFill="1" applyBorder="1" applyAlignment="1">
      <alignment horizontal="center" vertical="center"/>
    </xf>
    <xf numFmtId="0" fontId="16" fillId="2" borderId="13" xfId="4" applyFont="1" applyFill="1" applyBorder="1" applyAlignment="1">
      <alignment horizontal="center" vertical="center"/>
    </xf>
    <xf numFmtId="0" fontId="16" fillId="2" borderId="7" xfId="4" applyFont="1" applyFill="1" applyBorder="1" applyAlignment="1">
      <alignment horizontal="center" vertical="center"/>
    </xf>
    <xf numFmtId="0" fontId="16" fillId="2" borderId="13" xfId="4" applyFont="1" applyFill="1" applyBorder="1" applyAlignment="1">
      <alignment horizontal="left" vertical="center" wrapText="1"/>
    </xf>
    <xf numFmtId="0" fontId="10" fillId="2" borderId="2" xfId="4" applyFont="1" applyFill="1" applyBorder="1" applyAlignment="1">
      <alignment horizontal="center" vertical="center"/>
    </xf>
    <xf numFmtId="0" fontId="10" fillId="2" borderId="2" xfId="4" applyFont="1" applyFill="1" applyBorder="1" applyAlignment="1">
      <alignment vertical="center"/>
    </xf>
    <xf numFmtId="0" fontId="38" fillId="0" borderId="0" xfId="4" applyFont="1"/>
    <xf numFmtId="0" fontId="9" fillId="2" borderId="0" xfId="0" applyFont="1" applyFill="1" applyAlignment="1">
      <alignment horizontal="centerContinuous"/>
    </xf>
    <xf numFmtId="0" fontId="34" fillId="2" borderId="0" xfId="0" applyFont="1" applyFill="1" applyAlignment="1">
      <alignment horizontal="centerContinuous"/>
    </xf>
    <xf numFmtId="0" fontId="18" fillId="2" borderId="5" xfId="0" applyFont="1" applyFill="1" applyBorder="1" applyAlignment="1">
      <alignment horizontal="center" textRotation="90" wrapText="1"/>
    </xf>
    <xf numFmtId="0" fontId="18" fillId="2" borderId="9" xfId="0" applyFont="1" applyFill="1" applyBorder="1" applyAlignment="1">
      <alignment horizontal="center" textRotation="90" wrapText="1"/>
    </xf>
    <xf numFmtId="0" fontId="19" fillId="2" borderId="8" xfId="0" applyFont="1" applyFill="1" applyBorder="1" applyAlignment="1">
      <alignment horizontal="center" vertical="center"/>
    </xf>
    <xf numFmtId="0" fontId="18" fillId="2" borderId="5" xfId="0" applyFont="1" applyFill="1" applyBorder="1" applyAlignment="1">
      <alignment horizontal="center" vertical="center" wrapText="1"/>
    </xf>
    <xf numFmtId="3" fontId="15" fillId="2" borderId="17" xfId="0" applyNumberFormat="1" applyFont="1" applyFill="1" applyBorder="1" applyAlignment="1">
      <alignment horizontal="center" vertical="center"/>
    </xf>
    <xf numFmtId="0" fontId="18" fillId="2" borderId="11" xfId="0" applyFont="1" applyFill="1" applyBorder="1" applyAlignment="1">
      <alignment horizontal="center" vertical="center" wrapText="1"/>
    </xf>
    <xf numFmtId="0" fontId="18" fillId="2" borderId="11" xfId="0" applyFont="1" applyFill="1" applyBorder="1" applyAlignment="1">
      <alignment vertical="center" wrapText="1"/>
    </xf>
    <xf numFmtId="3" fontId="15" fillId="2" borderId="11" xfId="0" applyNumberFormat="1" applyFont="1" applyFill="1" applyBorder="1" applyAlignment="1">
      <alignment horizontal="center" vertical="center"/>
    </xf>
    <xf numFmtId="0" fontId="18" fillId="2" borderId="11" xfId="0" applyFont="1" applyFill="1" applyBorder="1" applyAlignment="1">
      <alignment horizontal="center" vertical="center"/>
    </xf>
    <xf numFmtId="3" fontId="15" fillId="2" borderId="12" xfId="0" applyNumberFormat="1" applyFont="1" applyFill="1" applyBorder="1" applyAlignment="1">
      <alignment horizontal="center" vertical="center"/>
    </xf>
    <xf numFmtId="0" fontId="15" fillId="2" borderId="5" xfId="0" applyFont="1" applyFill="1" applyBorder="1" applyAlignment="1">
      <alignment horizontal="center" vertical="center"/>
    </xf>
    <xf numFmtId="3" fontId="18" fillId="2" borderId="11" xfId="0" applyNumberFormat="1" applyFont="1" applyFill="1" applyBorder="1" applyAlignment="1">
      <alignment horizontal="center" vertical="center"/>
    </xf>
    <xf numFmtId="0" fontId="16" fillId="2" borderId="0" xfId="0" applyFont="1" applyFill="1" applyAlignment="1">
      <alignment horizontal="left"/>
    </xf>
    <xf numFmtId="0" fontId="16" fillId="2" borderId="3" xfId="0" applyFont="1" applyFill="1" applyBorder="1" applyAlignment="1">
      <alignment horizontal="center" textRotation="90" wrapText="1"/>
    </xf>
    <xf numFmtId="0" fontId="16" fillId="2" borderId="8" xfId="0" applyFont="1" applyFill="1" applyBorder="1" applyAlignment="1">
      <alignment horizontal="center" textRotation="90" wrapText="1"/>
    </xf>
    <xf numFmtId="0" fontId="16" fillId="2" borderId="5" xfId="0" applyFont="1" applyFill="1" applyBorder="1" applyAlignment="1">
      <alignment horizontal="center" textRotation="90" wrapText="1"/>
    </xf>
    <xf numFmtId="0" fontId="18" fillId="2" borderId="13" xfId="0" applyFont="1" applyFill="1" applyBorder="1" applyAlignment="1">
      <alignment vertical="center" wrapText="1"/>
    </xf>
    <xf numFmtId="0" fontId="16" fillId="0" borderId="0" xfId="0" applyFont="1" applyAlignment="1">
      <alignment horizontal="left"/>
    </xf>
    <xf numFmtId="0" fontId="9" fillId="0" borderId="0" xfId="0" applyFont="1" applyAlignment="1">
      <alignment horizontal="centerContinuous"/>
    </xf>
    <xf numFmtId="0" fontId="9" fillId="0" borderId="0" xfId="0" applyFont="1" applyAlignment="1">
      <alignment horizontal="left"/>
    </xf>
    <xf numFmtId="0" fontId="43" fillId="0" borderId="4" xfId="0" applyFont="1" applyBorder="1"/>
    <xf numFmtId="0" fontId="11" fillId="0" borderId="6" xfId="0" applyFont="1" applyBorder="1" applyAlignment="1">
      <alignment horizontal="right"/>
    </xf>
    <xf numFmtId="0" fontId="16" fillId="0" borderId="8" xfId="0" applyFont="1" applyBorder="1" applyAlignment="1">
      <alignment horizontal="center" textRotation="90" wrapText="1"/>
    </xf>
    <xf numFmtId="0" fontId="7" fillId="2" borderId="0" xfId="0" applyFont="1" applyFill="1" applyAlignment="1">
      <alignment horizontal="center" vertical="center"/>
    </xf>
    <xf numFmtId="0" fontId="16" fillId="2" borderId="4" xfId="0" applyFont="1" applyFill="1" applyBorder="1"/>
    <xf numFmtId="0" fontId="32" fillId="2" borderId="0" xfId="0" applyFont="1" applyFill="1" applyAlignment="1">
      <alignment horizontal="center"/>
    </xf>
    <xf numFmtId="0" fontId="28" fillId="2" borderId="0" xfId="0" applyFont="1" applyFill="1" applyAlignment="1">
      <alignment horizontal="center"/>
    </xf>
    <xf numFmtId="0" fontId="16" fillId="2" borderId="9" xfId="0" applyFont="1" applyFill="1" applyBorder="1" applyAlignment="1">
      <alignment horizontal="center" textRotation="90" wrapText="1"/>
    </xf>
    <xf numFmtId="0" fontId="16" fillId="2" borderId="7" xfId="0" applyFont="1" applyFill="1" applyBorder="1" applyAlignment="1">
      <alignment horizontal="center" textRotation="90" wrapText="1"/>
    </xf>
    <xf numFmtId="0" fontId="15" fillId="2" borderId="8" xfId="0" applyFont="1" applyFill="1" applyBorder="1" applyAlignment="1">
      <alignment horizontal="center" vertical="center"/>
    </xf>
    <xf numFmtId="0" fontId="15" fillId="2" borderId="8" xfId="0" applyFont="1" applyFill="1" applyBorder="1" applyAlignment="1">
      <alignment horizontal="left" vertical="center" wrapText="1"/>
    </xf>
    <xf numFmtId="0" fontId="18" fillId="2" borderId="7"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20" xfId="0" applyFont="1" applyFill="1" applyBorder="1" applyAlignment="1">
      <alignment horizontal="left"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left" vertical="center" wrapText="1"/>
    </xf>
    <xf numFmtId="0" fontId="18" fillId="2" borderId="12" xfId="0" applyFont="1" applyFill="1" applyBorder="1" applyAlignment="1">
      <alignment horizontal="center" vertical="center"/>
    </xf>
    <xf numFmtId="0" fontId="18" fillId="2" borderId="12" xfId="0" applyFont="1" applyFill="1" applyBorder="1" applyAlignment="1">
      <alignment horizontal="left" vertical="center" wrapText="1"/>
    </xf>
    <xf numFmtId="0" fontId="15" fillId="2" borderId="8" xfId="0" applyFont="1" applyFill="1" applyBorder="1" applyAlignment="1">
      <alignment vertical="center" wrapText="1"/>
    </xf>
    <xf numFmtId="0" fontId="18" fillId="2" borderId="12" xfId="0" applyFont="1" applyFill="1" applyBorder="1" applyAlignment="1">
      <alignment vertical="center" wrapText="1"/>
    </xf>
    <xf numFmtId="0" fontId="23" fillId="2" borderId="5" xfId="0" applyFont="1" applyFill="1" applyBorder="1" applyAlignment="1">
      <alignment horizontal="center" textRotation="90" wrapText="1"/>
    </xf>
    <xf numFmtId="0" fontId="23" fillId="2" borderId="1" xfId="0" applyFont="1" applyFill="1" applyBorder="1" applyAlignment="1">
      <alignment horizontal="center" textRotation="90" wrapText="1"/>
    </xf>
    <xf numFmtId="0" fontId="23" fillId="2" borderId="7" xfId="0" applyFont="1" applyFill="1" applyBorder="1" applyAlignment="1">
      <alignment horizontal="center" textRotation="90" wrapText="1"/>
    </xf>
    <xf numFmtId="0" fontId="11" fillId="2" borderId="8" xfId="0" applyFont="1" applyFill="1" applyBorder="1" applyAlignment="1">
      <alignment horizontal="center" vertical="center"/>
    </xf>
    <xf numFmtId="0" fontId="15" fillId="2" borderId="5" xfId="0" applyFont="1" applyFill="1" applyBorder="1" applyAlignment="1">
      <alignment vertical="center" wrapText="1"/>
    </xf>
    <xf numFmtId="0" fontId="18" fillId="2" borderId="5" xfId="0" applyFont="1" applyFill="1" applyBorder="1" applyAlignment="1">
      <alignment vertical="center" wrapText="1"/>
    </xf>
    <xf numFmtId="0" fontId="18" fillId="2" borderId="9" xfId="0" applyFont="1" applyFill="1" applyBorder="1" applyAlignment="1">
      <alignment horizontal="center" vertical="center"/>
    </xf>
    <xf numFmtId="0" fontId="18" fillId="2" borderId="9" xfId="0" applyFont="1" applyFill="1" applyBorder="1" applyAlignment="1">
      <alignment vertical="center" wrapText="1"/>
    </xf>
    <xf numFmtId="0" fontId="15" fillId="2" borderId="8" xfId="0" applyFont="1" applyFill="1" applyBorder="1" applyAlignment="1">
      <alignment vertical="center"/>
    </xf>
    <xf numFmtId="0" fontId="18" fillId="2" borderId="7" xfId="0" applyFont="1" applyFill="1" applyBorder="1" applyAlignment="1">
      <alignment vertical="center" wrapText="1"/>
    </xf>
    <xf numFmtId="0" fontId="18" fillId="2" borderId="13" xfId="0" applyFont="1" applyFill="1" applyBorder="1" applyAlignment="1">
      <alignment horizontal="center" vertical="center"/>
    </xf>
    <xf numFmtId="0" fontId="15" fillId="2" borderId="5" xfId="0" applyFont="1" applyFill="1" applyBorder="1" applyAlignment="1">
      <alignment vertical="center"/>
    </xf>
    <xf numFmtId="0" fontId="18" fillId="2" borderId="11" xfId="0" applyFont="1" applyFill="1" applyBorder="1" applyAlignment="1">
      <alignment vertical="center"/>
    </xf>
    <xf numFmtId="0" fontId="18" fillId="2" borderId="9" xfId="0" applyFont="1" applyFill="1" applyBorder="1" applyAlignment="1">
      <alignment horizontal="left" vertical="center"/>
    </xf>
    <xf numFmtId="0" fontId="10" fillId="2" borderId="0" xfId="0" applyFont="1" applyFill="1" applyAlignment="1">
      <alignment vertical="center"/>
    </xf>
    <xf numFmtId="0" fontId="27" fillId="2" borderId="0" xfId="0" applyFont="1" applyFill="1" applyAlignment="1">
      <alignment horizontal="center"/>
    </xf>
    <xf numFmtId="0" fontId="16" fillId="2" borderId="0" xfId="0" applyFont="1" applyFill="1" applyAlignment="1">
      <alignment vertical="center"/>
    </xf>
    <xf numFmtId="0" fontId="23" fillId="2" borderId="8" xfId="0" applyFont="1" applyFill="1" applyBorder="1" applyAlignment="1">
      <alignment horizontal="center" textRotation="90" wrapText="1"/>
    </xf>
    <xf numFmtId="0" fontId="11" fillId="2" borderId="9" xfId="0" applyFont="1" applyFill="1" applyBorder="1" applyAlignment="1">
      <alignment horizontal="center" vertical="center"/>
    </xf>
    <xf numFmtId="0" fontId="18" fillId="2" borderId="7" xfId="0" applyFont="1" applyFill="1" applyBorder="1" applyAlignment="1">
      <alignment vertical="center"/>
    </xf>
    <xf numFmtId="1" fontId="10" fillId="2" borderId="0" xfId="0" applyNumberFormat="1" applyFont="1" applyFill="1"/>
    <xf numFmtId="0" fontId="19" fillId="2" borderId="8" xfId="0" applyFont="1" applyFill="1" applyBorder="1" applyAlignment="1">
      <alignment horizontal="center" vertical="center" wrapText="1"/>
    </xf>
    <xf numFmtId="0" fontId="24" fillId="2" borderId="0" xfId="0" applyFont="1" applyFill="1" applyAlignment="1">
      <alignment horizontal="center" vertical="center" wrapText="1"/>
    </xf>
    <xf numFmtId="0" fontId="7" fillId="2" borderId="0" xfId="0" applyFont="1" applyFill="1" applyAlignment="1">
      <alignment vertical="center"/>
    </xf>
    <xf numFmtId="0" fontId="24" fillId="2" borderId="0" xfId="0" applyFont="1" applyFill="1" applyAlignment="1">
      <alignment horizontal="center" vertical="center"/>
    </xf>
    <xf numFmtId="0" fontId="11" fillId="2" borderId="0" xfId="0" applyFont="1" applyFill="1" applyAlignment="1">
      <alignment horizontal="center"/>
    </xf>
    <xf numFmtId="0" fontId="15" fillId="2" borderId="8" xfId="0" applyFont="1" applyFill="1" applyBorder="1" applyAlignment="1">
      <alignment horizontal="left" vertical="center"/>
    </xf>
    <xf numFmtId="0" fontId="16" fillId="2" borderId="4" xfId="0" applyFont="1" applyFill="1" applyBorder="1" applyAlignment="1">
      <alignment horizontal="left"/>
    </xf>
    <xf numFmtId="0" fontId="13" fillId="2" borderId="4" xfId="0" applyFont="1" applyFill="1" applyBorder="1"/>
    <xf numFmtId="0" fontId="10" fillId="2" borderId="5" xfId="0" applyFont="1" applyFill="1" applyBorder="1" applyAlignment="1">
      <alignment vertical="center"/>
    </xf>
    <xf numFmtId="0" fontId="18" fillId="2" borderId="5" xfId="0" applyFont="1" applyFill="1" applyBorder="1" applyAlignment="1">
      <alignment vertical="center"/>
    </xf>
    <xf numFmtId="0" fontId="15" fillId="2" borderId="21" xfId="0" applyFont="1" applyFill="1" applyBorder="1" applyAlignment="1">
      <alignment horizontal="center" vertical="center"/>
    </xf>
    <xf numFmtId="0" fontId="15" fillId="2" borderId="21" xfId="0" applyFont="1" applyFill="1" applyBorder="1" applyAlignment="1">
      <alignment vertical="center"/>
    </xf>
    <xf numFmtId="0" fontId="18" fillId="2" borderId="10" xfId="0" applyFont="1" applyFill="1" applyBorder="1" applyAlignment="1">
      <alignment vertical="center" wrapText="1"/>
    </xf>
    <xf numFmtId="0" fontId="7"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wrapText="1"/>
    </xf>
    <xf numFmtId="167" fontId="13" fillId="0" borderId="0" xfId="0" applyNumberFormat="1" applyFont="1" applyAlignment="1">
      <alignment horizontal="center" vertical="center"/>
    </xf>
    <xf numFmtId="167" fontId="14" fillId="0" borderId="0" xfId="0" applyNumberFormat="1" applyFont="1" applyAlignment="1">
      <alignment horizontal="center" vertical="center"/>
    </xf>
    <xf numFmtId="166" fontId="6" fillId="2" borderId="0" xfId="0" applyNumberFormat="1" applyFont="1" applyFill="1" applyAlignment="1">
      <alignment horizontal="center" vertical="center"/>
    </xf>
    <xf numFmtId="0" fontId="55" fillId="0" borderId="0" xfId="0" applyFont="1"/>
    <xf numFmtId="0" fontId="16" fillId="2" borderId="5" xfId="0" applyFont="1" applyFill="1" applyBorder="1" applyAlignment="1">
      <alignment vertical="center" wrapText="1"/>
    </xf>
    <xf numFmtId="0" fontId="16" fillId="2" borderId="11" xfId="0" applyFont="1" applyFill="1" applyBorder="1" applyAlignment="1">
      <alignment vertical="center" wrapText="1"/>
    </xf>
    <xf numFmtId="0" fontId="16" fillId="2" borderId="12" xfId="0" applyFont="1" applyFill="1" applyBorder="1" applyAlignment="1">
      <alignment vertical="center" wrapText="1"/>
    </xf>
    <xf numFmtId="167" fontId="23" fillId="2" borderId="0" xfId="0" applyNumberFormat="1" applyFont="1" applyFill="1" applyAlignment="1">
      <alignment vertical="center" wrapText="1"/>
    </xf>
    <xf numFmtId="0" fontId="12" fillId="2" borderId="0" xfId="0" applyFont="1" applyFill="1" applyAlignment="1">
      <alignment horizontal="center"/>
    </xf>
    <xf numFmtId="0" fontId="49" fillId="2" borderId="4" xfId="3" applyFont="1" applyFill="1" applyBorder="1" applyAlignment="1">
      <alignment vertical="center"/>
    </xf>
    <xf numFmtId="0" fontId="11" fillId="2" borderId="4" xfId="3" applyFont="1" applyFill="1" applyBorder="1" applyAlignment="1">
      <alignment vertical="center"/>
    </xf>
    <xf numFmtId="3" fontId="15" fillId="2" borderId="10" xfId="0" applyNumberFormat="1" applyFont="1" applyFill="1" applyBorder="1" applyAlignment="1">
      <alignment horizontal="center" vertical="center"/>
    </xf>
    <xf numFmtId="3" fontId="15" fillId="0" borderId="11" xfId="0" applyNumberFormat="1" applyFont="1" applyBorder="1" applyAlignment="1">
      <alignment horizontal="center" vertical="center"/>
    </xf>
    <xf numFmtId="0" fontId="10" fillId="2" borderId="5"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5" xfId="0" applyFont="1" applyFill="1" applyBorder="1" applyAlignment="1">
      <alignment vertical="center"/>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7" xfId="0" applyFont="1" applyFill="1" applyBorder="1" applyAlignment="1">
      <alignment vertical="center" wrapText="1"/>
    </xf>
    <xf numFmtId="0" fontId="16" fillId="2" borderId="12"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21" xfId="0" applyFont="1" applyFill="1" applyBorder="1" applyAlignment="1">
      <alignment vertical="center"/>
    </xf>
    <xf numFmtId="0" fontId="16" fillId="2" borderId="13" xfId="0" applyFont="1" applyFill="1" applyBorder="1" applyAlignment="1">
      <alignment horizontal="center" vertical="center"/>
    </xf>
    <xf numFmtId="0" fontId="16" fillId="2" borderId="13" xfId="0" applyFont="1" applyFill="1" applyBorder="1" applyAlignment="1">
      <alignment vertical="center" wrapText="1"/>
    </xf>
    <xf numFmtId="0" fontId="16" fillId="2" borderId="9" xfId="0" applyFont="1" applyFill="1" applyBorder="1" applyAlignment="1">
      <alignment horizontal="center" vertical="center"/>
    </xf>
    <xf numFmtId="0" fontId="16" fillId="2" borderId="9" xfId="0" applyFont="1" applyFill="1" applyBorder="1" applyAlignment="1">
      <alignment vertical="center" wrapText="1"/>
    </xf>
    <xf numFmtId="0" fontId="10" fillId="2" borderId="8" xfId="0" applyFont="1" applyFill="1" applyBorder="1" applyAlignment="1">
      <alignment horizontal="center" vertical="center"/>
    </xf>
    <xf numFmtId="0" fontId="10" fillId="2" borderId="8" xfId="0" applyFont="1" applyFill="1" applyBorder="1" applyAlignment="1">
      <alignment vertical="center"/>
    </xf>
    <xf numFmtId="0" fontId="16" fillId="2" borderId="10" xfId="0" applyFont="1" applyFill="1" applyBorder="1" applyAlignment="1">
      <alignment vertical="center" wrapText="1"/>
    </xf>
    <xf numFmtId="0" fontId="16" fillId="2" borderId="9" xfId="0" applyFont="1" applyFill="1" applyBorder="1" applyAlignment="1">
      <alignment vertical="center"/>
    </xf>
    <xf numFmtId="0" fontId="10" fillId="2" borderId="0" xfId="0" applyFont="1" applyFill="1"/>
    <xf numFmtId="0" fontId="11" fillId="0" borderId="0" xfId="0" applyFont="1" applyAlignment="1">
      <alignment vertical="center"/>
    </xf>
    <xf numFmtId="0" fontId="25" fillId="0" borderId="8" xfId="0" applyFont="1" applyBorder="1" applyAlignment="1">
      <alignment vertical="center" wrapText="1"/>
    </xf>
    <xf numFmtId="0" fontId="23" fillId="0" borderId="10" xfId="0" applyFont="1" applyBorder="1" applyAlignment="1">
      <alignment horizontal="center" vertical="center"/>
    </xf>
    <xf numFmtId="0" fontId="23" fillId="0" borderId="10" xfId="0" applyFont="1" applyBorder="1" applyAlignment="1">
      <alignment vertical="center" wrapText="1"/>
    </xf>
    <xf numFmtId="0" fontId="23" fillId="0" borderId="11" xfId="0" applyFont="1" applyBorder="1" applyAlignment="1">
      <alignment vertical="center" wrapText="1"/>
    </xf>
    <xf numFmtId="0" fontId="23" fillId="0" borderId="13" xfId="0" applyFont="1" applyBorder="1" applyAlignment="1">
      <alignment vertical="center" wrapText="1"/>
    </xf>
    <xf numFmtId="0" fontId="25" fillId="0" borderId="8" xfId="0" applyFont="1" applyBorder="1" applyAlignment="1">
      <alignment horizontal="center" vertical="center"/>
    </xf>
    <xf numFmtId="0" fontId="23" fillId="0" borderId="12" xfId="0" applyFont="1" applyBorder="1" applyAlignment="1">
      <alignment horizontal="center" vertical="center"/>
    </xf>
    <xf numFmtId="0" fontId="23" fillId="0" borderId="12" xfId="0" applyFont="1" applyBorder="1" applyAlignment="1">
      <alignment vertical="center" wrapText="1"/>
    </xf>
    <xf numFmtId="0" fontId="23" fillId="0" borderId="0" xfId="0" applyFont="1" applyAlignment="1">
      <alignment horizontal="center"/>
    </xf>
    <xf numFmtId="0" fontId="42" fillId="2" borderId="4" xfId="0" applyFont="1" applyFill="1" applyBorder="1"/>
    <xf numFmtId="0" fontId="43" fillId="2" borderId="4" xfId="0" applyFont="1" applyFill="1" applyBorder="1"/>
    <xf numFmtId="0" fontId="11" fillId="2" borderId="7" xfId="0" applyFont="1" applyFill="1" applyBorder="1" applyAlignment="1">
      <alignment horizontal="center" vertical="center" wrapText="1"/>
    </xf>
    <xf numFmtId="0" fontId="10" fillId="2" borderId="8" xfId="0" applyFont="1" applyFill="1" applyBorder="1" applyAlignment="1">
      <alignment vertical="center" wrapText="1"/>
    </xf>
    <xf numFmtId="0" fontId="16" fillId="2" borderId="7" xfId="0" applyFont="1" applyFill="1" applyBorder="1" applyAlignment="1">
      <alignment horizontal="center" vertical="center" wrapText="1"/>
    </xf>
    <xf numFmtId="0" fontId="10" fillId="2" borderId="5" xfId="0" applyFont="1" applyFill="1" applyBorder="1" applyAlignment="1">
      <alignment vertical="center" wrapText="1"/>
    </xf>
    <xf numFmtId="0" fontId="10" fillId="2" borderId="7" xfId="0" applyFont="1" applyFill="1" applyBorder="1" applyAlignment="1">
      <alignment horizontal="center" vertical="center"/>
    </xf>
    <xf numFmtId="0" fontId="10" fillId="2" borderId="7" xfId="0" applyFont="1" applyFill="1" applyBorder="1" applyAlignment="1">
      <alignment vertical="center" wrapText="1"/>
    </xf>
    <xf numFmtId="0" fontId="20" fillId="2" borderId="0" xfId="0" applyFont="1" applyFill="1"/>
    <xf numFmtId="0" fontId="25" fillId="0" borderId="8" xfId="0" applyFont="1" applyBorder="1" applyAlignment="1">
      <alignment horizontal="center" vertical="center" wrapText="1"/>
    </xf>
    <xf numFmtId="0" fontId="56" fillId="2" borderId="0" xfId="0" applyFont="1" applyFill="1" applyAlignment="1">
      <alignment horizontal="center" vertical="center"/>
    </xf>
    <xf numFmtId="0" fontId="16" fillId="2" borderId="0" xfId="0" applyFont="1" applyFill="1" applyAlignment="1">
      <alignment horizontal="center" vertical="center"/>
    </xf>
    <xf numFmtId="0" fontId="10" fillId="2" borderId="0" xfId="0" applyFont="1" applyFill="1" applyAlignment="1">
      <alignment horizontal="center" vertical="center"/>
    </xf>
    <xf numFmtId="0" fontId="53" fillId="8" borderId="0" xfId="0" applyFont="1" applyFill="1" applyAlignment="1">
      <alignment horizontal="center" vertical="center"/>
    </xf>
    <xf numFmtId="0" fontId="24" fillId="2" borderId="0" xfId="3" applyFont="1" applyFill="1" applyAlignment="1">
      <alignment vertical="center" wrapText="1"/>
    </xf>
    <xf numFmtId="0" fontId="16" fillId="2" borderId="0" xfId="3" applyFont="1" applyFill="1" applyAlignment="1">
      <alignment horizontal="center" vertical="center"/>
    </xf>
    <xf numFmtId="0" fontId="16" fillId="2" borderId="0" xfId="3" applyFont="1" applyFill="1"/>
    <xf numFmtId="0" fontId="16" fillId="2" borderId="0" xfId="3" applyFont="1" applyFill="1" applyAlignment="1">
      <alignment horizontal="center" wrapText="1"/>
    </xf>
    <xf numFmtId="0" fontId="11" fillId="2" borderId="0" xfId="3" applyFont="1" applyFill="1" applyAlignment="1">
      <alignment horizontal="center" vertical="center" wrapText="1"/>
    </xf>
    <xf numFmtId="0" fontId="41" fillId="2" borderId="0" xfId="0" applyFont="1" applyFill="1" applyAlignment="1">
      <alignment horizontal="center" vertical="center"/>
    </xf>
    <xf numFmtId="0" fontId="41" fillId="2" borderId="0" xfId="0" applyFont="1" applyFill="1"/>
    <xf numFmtId="0" fontId="41" fillId="2" borderId="0" xfId="0" applyFont="1" applyFill="1" applyAlignment="1">
      <alignment horizontal="center" wrapText="1"/>
    </xf>
    <xf numFmtId="0" fontId="43" fillId="2" borderId="0" xfId="0" applyFont="1" applyFill="1" applyAlignment="1">
      <alignment horizontal="center" vertical="center" wrapText="1"/>
    </xf>
    <xf numFmtId="0" fontId="41" fillId="2" borderId="0" xfId="0" applyFont="1" applyFill="1" applyAlignment="1">
      <alignment vertical="center"/>
    </xf>
    <xf numFmtId="0" fontId="41" fillId="2" borderId="0" xfId="0" applyFont="1" applyFill="1" applyAlignment="1">
      <alignment horizontal="center"/>
    </xf>
    <xf numFmtId="0" fontId="41" fillId="2" borderId="0" xfId="0" applyFont="1" applyFill="1" applyAlignment="1">
      <alignment wrapText="1"/>
    </xf>
    <xf numFmtId="0" fontId="42" fillId="2" borderId="0" xfId="0" applyFont="1" applyFill="1" applyAlignment="1">
      <alignment horizontal="center"/>
    </xf>
    <xf numFmtId="0" fontId="25" fillId="0" borderId="0" xfId="0" applyFont="1" applyAlignment="1">
      <alignment vertical="center"/>
    </xf>
    <xf numFmtId="0" fontId="50" fillId="2" borderId="0" xfId="0" applyFont="1" applyFill="1" applyAlignment="1">
      <alignment horizontal="center" vertical="center"/>
    </xf>
    <xf numFmtId="0" fontId="42" fillId="2" borderId="0" xfId="0" applyFont="1" applyFill="1" applyAlignment="1">
      <alignment horizontal="center" vertical="center"/>
    </xf>
    <xf numFmtId="0" fontId="16" fillId="2" borderId="0" xfId="0" applyFont="1" applyFill="1" applyAlignment="1">
      <alignment horizontal="center" vertical="center" wrapText="1"/>
    </xf>
    <xf numFmtId="0" fontId="41" fillId="2" borderId="0" xfId="0" applyFont="1" applyFill="1" applyAlignment="1">
      <alignment horizontal="center" vertical="center" wrapText="1"/>
    </xf>
    <xf numFmtId="0" fontId="19" fillId="8" borderId="8" xfId="0" applyFont="1" applyFill="1" applyBorder="1" applyAlignment="1">
      <alignment horizontal="center" vertical="center"/>
    </xf>
    <xf numFmtId="0" fontId="16" fillId="0" borderId="0" xfId="0" applyFont="1" applyAlignment="1">
      <alignment horizontal="center" vertical="center" textRotation="90" wrapText="1"/>
    </xf>
    <xf numFmtId="0" fontId="18" fillId="0" borderId="0" xfId="0" applyFont="1" applyAlignment="1">
      <alignment horizontal="center" vertical="center"/>
    </xf>
    <xf numFmtId="0" fontId="12" fillId="0" borderId="0" xfId="0" applyFont="1" applyAlignment="1">
      <alignment horizontal="center" vertical="center"/>
    </xf>
    <xf numFmtId="0" fontId="16" fillId="0" borderId="0" xfId="0" applyFont="1" applyAlignment="1">
      <alignment horizontal="center" vertical="center"/>
    </xf>
    <xf numFmtId="0" fontId="16" fillId="2" borderId="0" xfId="0" applyFont="1" applyFill="1" applyAlignment="1">
      <alignment horizontal="center" vertical="center" textRotation="90" wrapText="1"/>
    </xf>
    <xf numFmtId="0" fontId="21" fillId="0" borderId="0" xfId="0" applyFont="1" applyAlignment="1">
      <alignment horizontal="center" vertical="center"/>
    </xf>
    <xf numFmtId="0" fontId="54" fillId="2" borderId="0" xfId="0" applyFont="1" applyFill="1" applyAlignment="1">
      <alignment horizontal="center"/>
    </xf>
    <xf numFmtId="3" fontId="15" fillId="4" borderId="8" xfId="0" applyNumberFormat="1" applyFont="1" applyFill="1" applyBorder="1" applyAlignment="1">
      <alignment horizontal="center" vertical="center"/>
    </xf>
    <xf numFmtId="0" fontId="58" fillId="0" borderId="0" xfId="0" applyFont="1"/>
    <xf numFmtId="0" fontId="14" fillId="2" borderId="0" xfId="0" applyFont="1" applyFill="1" applyAlignment="1">
      <alignment vertical="center"/>
    </xf>
    <xf numFmtId="0" fontId="14" fillId="0" borderId="8" xfId="0" applyFont="1" applyBorder="1" applyAlignment="1">
      <alignment horizontal="center" vertical="center"/>
    </xf>
    <xf numFmtId="0" fontId="11" fillId="2" borderId="0" xfId="0" applyFont="1" applyFill="1"/>
    <xf numFmtId="3" fontId="16" fillId="2" borderId="11" xfId="0" applyNumberFormat="1" applyFont="1" applyFill="1" applyBorder="1" applyAlignment="1" applyProtection="1">
      <alignment horizontal="center" vertical="center"/>
      <protection locked="0"/>
    </xf>
    <xf numFmtId="3" fontId="16" fillId="2" borderId="7" xfId="0" applyNumberFormat="1" applyFont="1" applyFill="1" applyBorder="1" applyAlignment="1" applyProtection="1">
      <alignment horizontal="center" vertical="center"/>
      <protection locked="0"/>
    </xf>
    <xf numFmtId="3" fontId="23" fillId="0" borderId="10" xfId="1" applyNumberFormat="1" applyFont="1" applyBorder="1" applyAlignment="1" applyProtection="1">
      <alignment horizontal="center" vertical="center"/>
      <protection locked="0"/>
    </xf>
    <xf numFmtId="3" fontId="23" fillId="3" borderId="10" xfId="0" applyNumberFormat="1" applyFont="1" applyFill="1" applyBorder="1" applyAlignment="1" applyProtection="1">
      <alignment horizontal="center" vertical="center"/>
      <protection locked="0"/>
    </xf>
    <xf numFmtId="3" fontId="23" fillId="3" borderId="11" xfId="0" applyNumberFormat="1" applyFont="1" applyFill="1" applyBorder="1" applyAlignment="1" applyProtection="1">
      <alignment horizontal="center" vertical="center"/>
      <protection locked="0"/>
    </xf>
    <xf numFmtId="3" fontId="23" fillId="0" borderId="12" xfId="1" applyNumberFormat="1" applyFont="1" applyBorder="1" applyAlignment="1" applyProtection="1">
      <alignment horizontal="center" vertical="center"/>
      <protection locked="0"/>
    </xf>
    <xf numFmtId="3" fontId="23" fillId="3" borderId="12" xfId="0" applyNumberFormat="1" applyFont="1" applyFill="1" applyBorder="1" applyAlignment="1" applyProtection="1">
      <alignment horizontal="center" vertical="center"/>
      <protection locked="0"/>
    </xf>
    <xf numFmtId="3" fontId="23" fillId="0" borderId="10" xfId="0" applyNumberFormat="1" applyFont="1" applyBorder="1" applyAlignment="1" applyProtection="1">
      <alignment horizontal="center" vertical="center"/>
      <protection locked="0"/>
    </xf>
    <xf numFmtId="3" fontId="23" fillId="0" borderId="10" xfId="1" applyNumberFormat="1" applyFont="1" applyFill="1" applyBorder="1" applyAlignment="1" applyProtection="1">
      <alignment horizontal="center" vertical="center"/>
      <protection locked="0"/>
    </xf>
    <xf numFmtId="3" fontId="16" fillId="2" borderId="10" xfId="0" applyNumberFormat="1" applyFont="1" applyFill="1" applyBorder="1" applyAlignment="1" applyProtection="1">
      <alignment horizontal="center" vertical="center"/>
      <protection locked="0"/>
    </xf>
    <xf numFmtId="3" fontId="16" fillId="3" borderId="10" xfId="0" applyNumberFormat="1" applyFont="1" applyFill="1" applyBorder="1" applyAlignment="1" applyProtection="1">
      <alignment horizontal="center" vertical="center"/>
      <protection locked="0"/>
    </xf>
    <xf numFmtId="3" fontId="16" fillId="3" borderId="11" xfId="0" applyNumberFormat="1" applyFont="1" applyFill="1" applyBorder="1" applyAlignment="1" applyProtection="1">
      <alignment horizontal="center" vertical="center"/>
      <protection locked="0"/>
    </xf>
    <xf numFmtId="3" fontId="16" fillId="2" borderId="9" xfId="0" applyNumberFormat="1" applyFont="1" applyFill="1" applyBorder="1" applyAlignment="1" applyProtection="1">
      <alignment horizontal="center" vertical="center"/>
      <protection locked="0"/>
    </xf>
    <xf numFmtId="3" fontId="16" fillId="7" borderId="11" xfId="0" applyNumberFormat="1" applyFont="1" applyFill="1" applyBorder="1" applyAlignment="1" applyProtection="1">
      <alignment horizontal="center" vertical="center"/>
      <protection locked="0"/>
    </xf>
    <xf numFmtId="3" fontId="16" fillId="2" borderId="12" xfId="0" applyNumberFormat="1" applyFont="1" applyFill="1" applyBorder="1" applyAlignment="1" applyProtection="1">
      <alignment horizontal="center" vertical="center"/>
      <protection locked="0"/>
    </xf>
    <xf numFmtId="3" fontId="16" fillId="2" borderId="13" xfId="0" applyNumberFormat="1" applyFont="1" applyFill="1" applyBorder="1" applyAlignment="1" applyProtection="1">
      <alignment horizontal="center" vertical="center"/>
      <protection locked="0"/>
    </xf>
    <xf numFmtId="3" fontId="16" fillId="2" borderId="5" xfId="0" applyNumberFormat="1" applyFont="1" applyFill="1" applyBorder="1" applyAlignment="1" applyProtection="1">
      <alignment horizontal="center" vertical="center"/>
      <protection locked="0"/>
    </xf>
    <xf numFmtId="3" fontId="16" fillId="3" borderId="12" xfId="0" applyNumberFormat="1" applyFont="1" applyFill="1" applyBorder="1" applyAlignment="1" applyProtection="1">
      <alignment horizontal="center" vertical="center"/>
      <protection locked="0"/>
    </xf>
    <xf numFmtId="3" fontId="10" fillId="4" borderId="8" xfId="0" applyNumberFormat="1" applyFont="1" applyFill="1" applyBorder="1" applyAlignment="1">
      <alignment horizontal="center" vertical="center"/>
    </xf>
    <xf numFmtId="3" fontId="10" fillId="2" borderId="10" xfId="0" applyNumberFormat="1" applyFont="1" applyFill="1" applyBorder="1" applyAlignment="1">
      <alignment horizontal="center" vertical="center"/>
    </xf>
    <xf numFmtId="3" fontId="10" fillId="2" borderId="12" xfId="0" applyNumberFormat="1" applyFont="1" applyFill="1" applyBorder="1" applyAlignment="1">
      <alignment horizontal="center" vertical="center"/>
    </xf>
    <xf numFmtId="3" fontId="10" fillId="4" borderId="11"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3" fontId="10" fillId="0" borderId="10" xfId="0" applyNumberFormat="1" applyFont="1" applyBorder="1" applyAlignment="1">
      <alignment horizontal="center" vertical="center"/>
    </xf>
    <xf numFmtId="3" fontId="10" fillId="0" borderId="12" xfId="0" applyNumberFormat="1" applyFont="1" applyBorder="1" applyAlignment="1">
      <alignment horizontal="center" vertical="center"/>
    </xf>
    <xf numFmtId="3" fontId="25" fillId="4" borderId="8" xfId="0" applyNumberFormat="1" applyFont="1" applyFill="1" applyBorder="1" applyAlignment="1">
      <alignment horizontal="center" vertical="center"/>
    </xf>
    <xf numFmtId="3" fontId="25" fillId="8" borderId="10" xfId="1" applyNumberFormat="1" applyFont="1" applyFill="1" applyBorder="1" applyAlignment="1" applyProtection="1">
      <alignment horizontal="center" vertical="center"/>
    </xf>
    <xf numFmtId="3" fontId="23" fillId="3" borderId="8" xfId="0" applyNumberFormat="1" applyFont="1" applyFill="1" applyBorder="1" applyAlignment="1">
      <alignment horizontal="center" vertical="center"/>
    </xf>
    <xf numFmtId="3" fontId="25" fillId="8" borderId="12" xfId="1" applyNumberFormat="1" applyFont="1" applyFill="1" applyBorder="1" applyAlignment="1" applyProtection="1">
      <alignment horizontal="center" vertical="center"/>
    </xf>
    <xf numFmtId="3" fontId="16" fillId="8" borderId="11" xfId="0" applyNumberFormat="1" applyFont="1" applyFill="1" applyBorder="1" applyAlignment="1" applyProtection="1">
      <alignment horizontal="center" vertical="center"/>
      <protection locked="0"/>
    </xf>
    <xf numFmtId="3" fontId="16" fillId="8" borderId="12" xfId="0" applyNumberFormat="1" applyFont="1" applyFill="1" applyBorder="1" applyAlignment="1" applyProtection="1">
      <alignment horizontal="center" vertical="center"/>
      <protection locked="0"/>
    </xf>
    <xf numFmtId="3" fontId="16" fillId="2" borderId="18" xfId="0" applyNumberFormat="1" applyFont="1" applyFill="1" applyBorder="1" applyAlignment="1" applyProtection="1">
      <alignment horizontal="center" vertical="center"/>
      <protection locked="0"/>
    </xf>
    <xf numFmtId="3" fontId="16" fillId="2" borderId="16" xfId="0" applyNumberFormat="1" applyFont="1" applyFill="1" applyBorder="1" applyAlignment="1" applyProtection="1">
      <alignment horizontal="center" vertical="center"/>
      <protection locked="0"/>
    </xf>
    <xf numFmtId="3" fontId="16" fillId="2" borderId="20" xfId="0" applyNumberFormat="1" applyFont="1" applyFill="1" applyBorder="1" applyAlignment="1" applyProtection="1">
      <alignment horizontal="center" vertical="center"/>
      <protection locked="0"/>
    </xf>
    <xf numFmtId="3" fontId="10" fillId="0" borderId="11" xfId="0" applyNumberFormat="1" applyFont="1" applyBorder="1" applyAlignment="1">
      <alignment horizontal="center" vertical="center"/>
    </xf>
    <xf numFmtId="3" fontId="18" fillId="3" borderId="8" xfId="0" applyNumberFormat="1" applyFont="1" applyFill="1" applyBorder="1" applyAlignment="1">
      <alignment horizontal="center" vertical="center"/>
    </xf>
    <xf numFmtId="3" fontId="18" fillId="3" borderId="10" xfId="0" applyNumberFormat="1" applyFont="1" applyFill="1" applyBorder="1" applyAlignment="1" applyProtection="1">
      <alignment horizontal="center" vertical="center"/>
      <protection locked="0"/>
    </xf>
    <xf numFmtId="3" fontId="18" fillId="3" borderId="11" xfId="0"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protection locked="0"/>
    </xf>
    <xf numFmtId="3" fontId="16" fillId="0" borderId="12" xfId="0" applyNumberFormat="1" applyFont="1" applyBorder="1" applyAlignment="1" applyProtection="1">
      <alignment horizontal="center" vertical="center"/>
      <protection locked="0"/>
    </xf>
    <xf numFmtId="0" fontId="15" fillId="2" borderId="8" xfId="4" applyFont="1" applyFill="1" applyBorder="1" applyAlignment="1">
      <alignment horizontal="center" vertical="center" wrapText="1"/>
    </xf>
    <xf numFmtId="3" fontId="14" fillId="4" borderId="8" xfId="0" applyNumberFormat="1" applyFont="1" applyFill="1" applyBorder="1" applyAlignment="1">
      <alignment horizontal="center" vertical="center"/>
    </xf>
    <xf numFmtId="3" fontId="14" fillId="8" borderId="10" xfId="0" applyNumberFormat="1" applyFont="1" applyFill="1" applyBorder="1" applyAlignment="1">
      <alignment horizontal="center" vertical="center"/>
    </xf>
    <xf numFmtId="3" fontId="14" fillId="8" borderId="11" xfId="0" applyNumberFormat="1" applyFont="1" applyFill="1" applyBorder="1" applyAlignment="1">
      <alignment horizontal="center" vertical="center"/>
    </xf>
    <xf numFmtId="3" fontId="14" fillId="8" borderId="12" xfId="0" applyNumberFormat="1" applyFont="1" applyFill="1" applyBorder="1" applyAlignment="1">
      <alignment horizontal="center" vertical="center"/>
    </xf>
    <xf numFmtId="3" fontId="14" fillId="4" borderId="11" xfId="0" applyNumberFormat="1" applyFont="1" applyFill="1" applyBorder="1" applyAlignment="1">
      <alignment horizontal="center" vertical="center"/>
    </xf>
    <xf numFmtId="3" fontId="14" fillId="8" borderId="17" xfId="0" applyNumberFormat="1" applyFont="1" applyFill="1" applyBorder="1" applyAlignment="1">
      <alignment horizontal="center" vertical="center"/>
    </xf>
    <xf numFmtId="3" fontId="14" fillId="2" borderId="11" xfId="0" applyNumberFormat="1" applyFont="1" applyFill="1" applyBorder="1" applyAlignment="1">
      <alignment horizontal="center" vertical="center"/>
    </xf>
    <xf numFmtId="3" fontId="14" fillId="2" borderId="12" xfId="0" applyNumberFormat="1" applyFont="1" applyFill="1" applyBorder="1" applyAlignment="1">
      <alignment horizontal="center" vertical="center"/>
    </xf>
    <xf numFmtId="0" fontId="9" fillId="0" borderId="0" xfId="0" applyFont="1" applyAlignment="1">
      <alignment horizontal="center"/>
    </xf>
    <xf numFmtId="0" fontId="18" fillId="0" borderId="0" xfId="0" applyFont="1" applyAlignment="1">
      <alignment horizontal="center"/>
    </xf>
    <xf numFmtId="0" fontId="0" fillId="0" borderId="0" xfId="0" applyAlignment="1">
      <alignment horizontal="center"/>
    </xf>
    <xf numFmtId="3" fontId="14" fillId="0" borderId="11" xfId="0" applyNumberFormat="1" applyFont="1" applyBorder="1" applyAlignment="1">
      <alignment horizontal="center" vertical="center"/>
    </xf>
    <xf numFmtId="3" fontId="14" fillId="7" borderId="8" xfId="0" applyNumberFormat="1" applyFont="1" applyFill="1" applyBorder="1" applyAlignment="1">
      <alignment horizontal="center" vertical="center"/>
    </xf>
    <xf numFmtId="3" fontId="14" fillId="2" borderId="10" xfId="0" applyNumberFormat="1" applyFont="1" applyFill="1" applyBorder="1" applyAlignment="1">
      <alignment horizontal="center" vertical="center"/>
    </xf>
    <xf numFmtId="3" fontId="0" fillId="2" borderId="10" xfId="7" applyNumberFormat="1" applyFont="1" applyFill="1" applyBorder="1" applyAlignment="1" applyProtection="1">
      <alignment horizontal="center" vertical="center" wrapText="1"/>
      <protection locked="0"/>
    </xf>
    <xf numFmtId="3" fontId="18" fillId="2" borderId="10" xfId="0" applyNumberFormat="1" applyFont="1" applyFill="1" applyBorder="1" applyAlignment="1" applyProtection="1">
      <alignment horizontal="center" vertical="center"/>
      <protection locked="0"/>
    </xf>
    <xf numFmtId="3" fontId="15" fillId="2" borderId="7" xfId="0" applyNumberFormat="1" applyFont="1" applyFill="1" applyBorder="1" applyAlignment="1">
      <alignment horizontal="center" vertical="center"/>
    </xf>
    <xf numFmtId="3" fontId="18" fillId="2" borderId="7" xfId="0" applyNumberFormat="1" applyFont="1" applyFill="1" applyBorder="1" applyAlignment="1" applyProtection="1">
      <alignment horizontal="center" vertical="center"/>
      <protection locked="0"/>
    </xf>
    <xf numFmtId="3" fontId="18" fillId="0" borderId="11" xfId="0" applyNumberFormat="1" applyFont="1" applyBorder="1" applyAlignment="1" applyProtection="1">
      <alignment horizontal="center" vertical="center"/>
      <protection locked="0"/>
    </xf>
    <xf numFmtId="3" fontId="15" fillId="0" borderId="10" xfId="0" applyNumberFormat="1" applyFont="1" applyBorder="1" applyAlignment="1">
      <alignment horizontal="center" vertical="center"/>
    </xf>
    <xf numFmtId="3" fontId="15" fillId="0" borderId="7" xfId="0" applyNumberFormat="1" applyFont="1" applyBorder="1" applyAlignment="1">
      <alignment horizontal="center" vertical="center"/>
    </xf>
    <xf numFmtId="3" fontId="18" fillId="0" borderId="12" xfId="0" applyNumberFormat="1" applyFont="1" applyBorder="1" applyAlignment="1" applyProtection="1">
      <alignment horizontal="center" vertical="center"/>
      <protection locked="0"/>
    </xf>
    <xf numFmtId="3" fontId="15" fillId="0" borderId="8" xfId="0" applyNumberFormat="1" applyFont="1" applyBorder="1" applyAlignment="1">
      <alignment horizontal="center" vertical="center"/>
    </xf>
    <xf numFmtId="3" fontId="18" fillId="0" borderId="8" xfId="0" applyNumberFormat="1" applyFont="1" applyBorder="1" applyAlignment="1" applyProtection="1">
      <alignment horizontal="center" vertical="center"/>
      <protection locked="0"/>
    </xf>
    <xf numFmtId="3" fontId="18" fillId="3" borderId="8" xfId="0" applyNumberFormat="1" applyFont="1" applyFill="1" applyBorder="1" applyAlignment="1" applyProtection="1">
      <alignment horizontal="center" vertical="center"/>
      <protection locked="0"/>
    </xf>
    <xf numFmtId="3" fontId="18" fillId="2" borderId="20" xfId="0" applyNumberFormat="1" applyFont="1" applyFill="1" applyBorder="1" applyAlignment="1" applyProtection="1">
      <alignment horizontal="center" vertical="center"/>
      <protection locked="0"/>
    </xf>
    <xf numFmtId="3" fontId="18" fillId="2" borderId="24" xfId="0" applyNumberFormat="1" applyFont="1" applyFill="1" applyBorder="1" applyAlignment="1" applyProtection="1">
      <alignment horizontal="center" vertical="center"/>
      <protection locked="0"/>
    </xf>
    <xf numFmtId="3" fontId="18" fillId="0" borderId="10" xfId="0" applyNumberFormat="1" applyFont="1" applyBorder="1" applyAlignment="1" applyProtection="1">
      <alignment horizontal="center" vertical="center"/>
      <protection locked="0"/>
    </xf>
    <xf numFmtId="3" fontId="18" fillId="2" borderId="11" xfId="7" applyNumberFormat="1" applyFont="1" applyFill="1" applyBorder="1" applyAlignment="1" applyProtection="1">
      <alignment horizontal="center" vertical="center"/>
      <protection locked="0"/>
    </xf>
    <xf numFmtId="3" fontId="18" fillId="2" borderId="12" xfId="7" applyNumberFormat="1" applyFont="1" applyFill="1" applyBorder="1" applyAlignment="1" applyProtection="1">
      <alignment horizontal="center" vertical="center"/>
      <protection locked="0"/>
    </xf>
    <xf numFmtId="3" fontId="15" fillId="2" borderId="11" xfId="0" applyNumberFormat="1" applyFont="1" applyFill="1" applyBorder="1" applyAlignment="1" applyProtection="1">
      <alignment horizontal="center" vertical="center"/>
      <protection locked="0"/>
    </xf>
    <xf numFmtId="3" fontId="18" fillId="2" borderId="13" xfId="0" applyNumberFormat="1" applyFont="1" applyFill="1" applyBorder="1" applyAlignment="1" applyProtection="1">
      <alignment horizontal="center" vertical="center"/>
      <protection locked="0"/>
    </xf>
    <xf numFmtId="3" fontId="15" fillId="2" borderId="12" xfId="0" applyNumberFormat="1" applyFont="1" applyFill="1" applyBorder="1" applyAlignment="1" applyProtection="1">
      <alignment horizontal="center" vertical="center"/>
      <protection locked="0"/>
    </xf>
    <xf numFmtId="3" fontId="18" fillId="0" borderId="10" xfId="0" applyNumberFormat="1" applyFont="1" applyBorder="1" applyAlignment="1">
      <alignment horizontal="center" vertical="center"/>
    </xf>
    <xf numFmtId="3" fontId="10" fillId="4" borderId="8" xfId="4" applyNumberFormat="1" applyFont="1" applyFill="1" applyBorder="1" applyAlignment="1">
      <alignment horizontal="center" vertical="center" wrapText="1"/>
    </xf>
    <xf numFmtId="3" fontId="16" fillId="2" borderId="10" xfId="4" applyNumberFormat="1" applyFont="1" applyFill="1" applyBorder="1" applyAlignment="1">
      <alignment horizontal="center" vertical="center" wrapText="1"/>
    </xf>
    <xf numFmtId="3" fontId="16" fillId="2" borderId="10" xfId="4" applyNumberFormat="1" applyFont="1" applyFill="1" applyBorder="1" applyAlignment="1" applyProtection="1">
      <alignment horizontal="center" vertical="center" wrapText="1"/>
      <protection locked="0"/>
    </xf>
    <xf numFmtId="3" fontId="10" fillId="2" borderId="10" xfId="4" applyNumberFormat="1" applyFont="1" applyFill="1" applyBorder="1" applyAlignment="1" applyProtection="1">
      <alignment horizontal="center" vertical="center"/>
      <protection locked="0"/>
    </xf>
    <xf numFmtId="3" fontId="16" fillId="2" borderId="7" xfId="4" applyNumberFormat="1" applyFont="1" applyFill="1" applyBorder="1" applyAlignment="1" applyProtection="1">
      <alignment horizontal="center" vertical="center" wrapText="1"/>
      <protection locked="0"/>
    </xf>
    <xf numFmtId="3" fontId="10" fillId="2" borderId="7" xfId="4" applyNumberFormat="1" applyFont="1" applyFill="1" applyBorder="1" applyAlignment="1" applyProtection="1">
      <alignment horizontal="center" vertical="center"/>
      <protection locked="0"/>
    </xf>
    <xf numFmtId="3" fontId="16" fillId="2" borderId="10" xfId="4" applyNumberFormat="1" applyFont="1" applyFill="1" applyBorder="1" applyAlignment="1" applyProtection="1">
      <alignment horizontal="center" vertical="center"/>
      <protection locked="0"/>
    </xf>
    <xf numFmtId="3" fontId="16" fillId="2" borderId="11" xfId="4" applyNumberFormat="1" applyFont="1" applyFill="1" applyBorder="1" applyAlignment="1" applyProtection="1">
      <alignment horizontal="center" vertical="center" wrapText="1"/>
      <protection locked="0"/>
    </xf>
    <xf numFmtId="3" fontId="16" fillId="2" borderId="11" xfId="4" applyNumberFormat="1" applyFont="1" applyFill="1" applyBorder="1" applyAlignment="1" applyProtection="1">
      <alignment horizontal="center" vertical="center"/>
      <protection locked="0"/>
    </xf>
    <xf numFmtId="3" fontId="16" fillId="2" borderId="13" xfId="4" applyNumberFormat="1" applyFont="1" applyFill="1" applyBorder="1" applyAlignment="1" applyProtection="1">
      <alignment horizontal="center" vertical="center" wrapText="1"/>
      <protection locked="0"/>
    </xf>
    <xf numFmtId="3" fontId="16" fillId="2" borderId="13" xfId="4" applyNumberFormat="1" applyFont="1" applyFill="1" applyBorder="1" applyAlignment="1" applyProtection="1">
      <alignment horizontal="center" vertical="center"/>
      <protection locked="0"/>
    </xf>
    <xf numFmtId="3" fontId="16" fillId="2" borderId="7" xfId="4" applyNumberFormat="1" applyFont="1" applyFill="1" applyBorder="1" applyAlignment="1" applyProtection="1">
      <alignment horizontal="center" vertical="center"/>
      <protection locked="0"/>
    </xf>
    <xf numFmtId="3" fontId="15" fillId="8" borderId="17" xfId="4" applyNumberFormat="1" applyFont="1" applyFill="1" applyBorder="1" applyAlignment="1">
      <alignment horizontal="center" vertical="center" wrapText="1"/>
    </xf>
    <xf numFmtId="3" fontId="18" fillId="2" borderId="17" xfId="4" applyNumberFormat="1" applyFont="1" applyFill="1" applyBorder="1" applyAlignment="1" applyProtection="1">
      <alignment horizontal="center" vertical="center" wrapText="1"/>
      <protection locked="0"/>
    </xf>
    <xf numFmtId="3" fontId="18" fillId="8" borderId="17" xfId="4" applyNumberFormat="1" applyFont="1" applyFill="1" applyBorder="1" applyAlignment="1" applyProtection="1">
      <alignment horizontal="center" vertical="center" wrapText="1"/>
      <protection locked="0"/>
    </xf>
    <xf numFmtId="3" fontId="15" fillId="8" borderId="17" xfId="4" applyNumberFormat="1" applyFont="1" applyFill="1" applyBorder="1" applyAlignment="1" applyProtection="1">
      <alignment horizontal="center" vertical="center"/>
      <protection locked="0"/>
    </xf>
    <xf numFmtId="3" fontId="15" fillId="2" borderId="11" xfId="4" applyNumberFormat="1" applyFont="1" applyFill="1" applyBorder="1" applyAlignment="1">
      <alignment horizontal="center" vertical="center" wrapText="1"/>
    </xf>
    <xf numFmtId="3" fontId="18" fillId="2" borderId="11" xfId="4" applyNumberFormat="1" applyFont="1" applyFill="1" applyBorder="1" applyAlignment="1" applyProtection="1">
      <alignment horizontal="center" vertical="center" wrapText="1"/>
      <protection locked="0"/>
    </xf>
    <xf numFmtId="3" fontId="18" fillId="2" borderId="11" xfId="4" applyNumberFormat="1" applyFont="1" applyFill="1" applyBorder="1" applyAlignment="1" applyProtection="1">
      <alignment horizontal="center" vertical="center"/>
      <protection locked="0"/>
    </xf>
    <xf numFmtId="3" fontId="18" fillId="2" borderId="7" xfId="4" applyNumberFormat="1" applyFont="1" applyFill="1" applyBorder="1" applyAlignment="1" applyProtection="1">
      <alignment horizontal="center" vertical="center" wrapText="1"/>
      <protection locked="0"/>
    </xf>
    <xf numFmtId="3" fontId="18" fillId="2" borderId="7" xfId="4" applyNumberFormat="1" applyFont="1" applyFill="1" applyBorder="1" applyAlignment="1" applyProtection="1">
      <alignment horizontal="center" vertical="center"/>
      <protection locked="0"/>
    </xf>
    <xf numFmtId="3" fontId="15" fillId="4" borderId="8" xfId="4"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0" fillId="2" borderId="8"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22" fillId="0" borderId="8" xfId="0" applyFont="1" applyBorder="1" applyAlignment="1">
      <alignment horizontal="center" vertical="center"/>
    </xf>
    <xf numFmtId="0" fontId="22" fillId="0" borderId="8" xfId="0" applyFont="1" applyBorder="1" applyAlignment="1">
      <alignment horizontal="center" vertical="center" wrapText="1"/>
    </xf>
    <xf numFmtId="10" fontId="22" fillId="0" borderId="8" xfId="0" applyNumberFormat="1" applyFont="1" applyBorder="1" applyAlignment="1">
      <alignment horizontal="center" vertical="center" wrapText="1"/>
    </xf>
    <xf numFmtId="0" fontId="22" fillId="0" borderId="8" xfId="0" applyFont="1" applyBorder="1" applyAlignment="1">
      <alignment horizontal="left" vertical="center" wrapText="1"/>
    </xf>
    <xf numFmtId="3" fontId="51" fillId="0" borderId="8" xfId="0" applyNumberFormat="1" applyFont="1" applyBorder="1" applyAlignment="1">
      <alignment horizontal="center" vertical="center" wrapText="1"/>
    </xf>
    <xf numFmtId="10" fontId="51" fillId="0" borderId="8" xfId="0" applyNumberFormat="1" applyFont="1" applyBorder="1" applyAlignment="1">
      <alignment horizontal="center" vertical="center" wrapText="1"/>
    </xf>
    <xf numFmtId="0" fontId="51" fillId="0" borderId="8" xfId="0" applyFont="1" applyBorder="1" applyAlignment="1">
      <alignment horizontal="center" vertical="center" wrapText="1"/>
    </xf>
    <xf numFmtId="0" fontId="51" fillId="0" borderId="8" xfId="0" applyFont="1" applyBorder="1" applyAlignment="1">
      <alignment horizontal="left" vertical="center" wrapText="1"/>
    </xf>
    <xf numFmtId="0" fontId="22" fillId="4" borderId="8" xfId="0" applyFont="1" applyFill="1" applyBorder="1" applyAlignment="1">
      <alignment horizontal="center" vertical="center" wrapText="1"/>
    </xf>
    <xf numFmtId="0" fontId="48" fillId="4" borderId="8" xfId="0" applyFont="1" applyFill="1" applyBorder="1" applyAlignment="1">
      <alignment horizontal="left" vertical="center" wrapText="1"/>
    </xf>
    <xf numFmtId="3" fontId="22" fillId="0" borderId="8" xfId="0" quotePrefix="1" applyNumberFormat="1" applyFont="1" applyBorder="1" applyAlignment="1">
      <alignment horizontal="center" vertical="center"/>
    </xf>
    <xf numFmtId="0" fontId="59" fillId="0" borderId="8" xfId="0" applyFont="1" applyBorder="1" applyAlignment="1">
      <alignment horizontal="left" vertical="center" wrapText="1"/>
    </xf>
    <xf numFmtId="0" fontId="51" fillId="2" borderId="8" xfId="0" applyFont="1" applyFill="1" applyBorder="1" applyAlignment="1">
      <alignment horizontal="left" vertical="center" wrapText="1"/>
    </xf>
    <xf numFmtId="0" fontId="48" fillId="0" borderId="8" xfId="0" applyFont="1" applyBorder="1" applyAlignment="1">
      <alignment horizontal="center" vertical="center" wrapText="1"/>
    </xf>
    <xf numFmtId="3" fontId="51" fillId="0" borderId="8" xfId="0" quotePrefix="1" applyNumberFormat="1" applyFont="1" applyBorder="1" applyAlignment="1">
      <alignment horizontal="center" vertical="center"/>
    </xf>
    <xf numFmtId="0" fontId="59" fillId="0" borderId="8" xfId="0" applyFont="1" applyBorder="1" applyAlignment="1">
      <alignment horizontal="center" vertical="center" wrapText="1"/>
    </xf>
    <xf numFmtId="0" fontId="48" fillId="2" borderId="8" xfId="0" applyFont="1" applyFill="1" applyBorder="1" applyAlignment="1">
      <alignment horizontal="left" vertical="center" wrapText="1"/>
    </xf>
    <xf numFmtId="0" fontId="59" fillId="4" borderId="8" xfId="0" applyFont="1" applyFill="1" applyBorder="1" applyAlignment="1">
      <alignment horizontal="center" vertical="center" wrapText="1"/>
    </xf>
    <xf numFmtId="0" fontId="48" fillId="0" borderId="8" xfId="0" applyFont="1" applyBorder="1" applyAlignment="1">
      <alignment horizontal="left" vertical="center" wrapText="1"/>
    </xf>
    <xf numFmtId="0" fontId="51" fillId="0" borderId="5" xfId="0" applyFont="1" applyBorder="1" applyAlignment="1">
      <alignment wrapText="1"/>
    </xf>
    <xf numFmtId="0" fontId="51" fillId="2" borderId="5" xfId="0" applyFont="1" applyFill="1" applyBorder="1" applyAlignment="1">
      <alignment wrapText="1"/>
    </xf>
    <xf numFmtId="0" fontId="51" fillId="0" borderId="5" xfId="0" applyFont="1" applyBorder="1" applyAlignment="1">
      <alignment vertical="center" wrapText="1"/>
    </xf>
    <xf numFmtId="0" fontId="51" fillId="8" borderId="8" xfId="0" applyFont="1" applyFill="1" applyBorder="1" applyAlignment="1">
      <alignment horizontal="left" vertical="center" wrapText="1"/>
    </xf>
    <xf numFmtId="3" fontId="51" fillId="8" borderId="8" xfId="0" applyNumberFormat="1" applyFont="1" applyFill="1" applyBorder="1" applyAlignment="1">
      <alignment horizontal="center" vertical="center" wrapText="1"/>
    </xf>
    <xf numFmtId="0" fontId="51" fillId="2" borderId="8" xfId="0" applyFont="1" applyFill="1" applyBorder="1" applyAlignment="1">
      <alignment vertical="center" wrapText="1"/>
    </xf>
    <xf numFmtId="49" fontId="22" fillId="0" borderId="8" xfId="0" applyNumberFormat="1" applyFont="1" applyBorder="1" applyAlignment="1">
      <alignment horizontal="left" vertical="center" wrapText="1"/>
    </xf>
    <xf numFmtId="49" fontId="48" fillId="4" borderId="8" xfId="0" applyNumberFormat="1" applyFont="1" applyFill="1" applyBorder="1" applyAlignment="1">
      <alignment horizontal="left" vertical="center" wrapText="1"/>
    </xf>
    <xf numFmtId="0" fontId="59" fillId="8" borderId="8" xfId="0" applyFont="1" applyFill="1" applyBorder="1" applyAlignment="1">
      <alignment horizontal="left" vertical="center" wrapText="1"/>
    </xf>
    <xf numFmtId="0" fontId="48" fillId="4" borderId="8" xfId="0" applyFont="1" applyFill="1" applyBorder="1" applyAlignment="1">
      <alignment horizontal="center" vertical="center" wrapText="1"/>
    </xf>
    <xf numFmtId="0" fontId="59" fillId="2" borderId="8" xfId="0" applyFont="1" applyFill="1" applyBorder="1" applyAlignment="1">
      <alignment horizontal="left" vertical="center" wrapText="1"/>
    </xf>
    <xf numFmtId="0" fontId="51" fillId="0" borderId="0" xfId="0" applyFont="1" applyAlignment="1">
      <alignment horizontal="left" vertical="center" wrapText="1"/>
    </xf>
    <xf numFmtId="3" fontId="51" fillId="0" borderId="8" xfId="0" quotePrefix="1" applyNumberFormat="1" applyFont="1" applyBorder="1" applyAlignment="1">
      <alignment horizontal="center" vertical="center" wrapText="1"/>
    </xf>
    <xf numFmtId="49" fontId="51" fillId="0" borderId="8" xfId="0" applyNumberFormat="1" applyFont="1" applyBorder="1" applyAlignment="1">
      <alignment horizontal="left" vertical="center" wrapText="1"/>
    </xf>
    <xf numFmtId="0" fontId="22" fillId="8" borderId="8" xfId="0" applyFont="1" applyFill="1" applyBorder="1" applyAlignment="1">
      <alignment horizontal="center" vertical="center" wrapText="1"/>
    </xf>
    <xf numFmtId="0" fontId="22" fillId="8" borderId="8" xfId="0" applyFont="1" applyFill="1" applyBorder="1" applyAlignment="1">
      <alignment horizontal="left" vertical="center" wrapText="1"/>
    </xf>
    <xf numFmtId="0" fontId="51" fillId="8" borderId="8" xfId="0" applyFont="1" applyFill="1" applyBorder="1" applyAlignment="1">
      <alignment horizontal="center" vertical="center" wrapText="1"/>
    </xf>
    <xf numFmtId="0" fontId="48" fillId="0" borderId="8" xfId="0" applyFont="1" applyBorder="1" applyAlignment="1">
      <alignment horizontal="center" vertical="center"/>
    </xf>
    <xf numFmtId="0" fontId="51" fillId="0" borderId="8" xfId="0" applyFont="1" applyBorder="1"/>
    <xf numFmtId="0" fontId="48" fillId="0" borderId="0" xfId="0" applyFont="1" applyAlignment="1">
      <alignment horizontal="center" vertical="center"/>
    </xf>
    <xf numFmtId="0" fontId="51" fillId="0" borderId="0" xfId="0" applyFont="1" applyAlignment="1">
      <alignment wrapText="1"/>
    </xf>
    <xf numFmtId="10" fontId="51" fillId="0" borderId="0" xfId="0" applyNumberFormat="1" applyFont="1" applyAlignment="1">
      <alignment horizontal="center" vertical="center"/>
    </xf>
    <xf numFmtId="0" fontId="51" fillId="0" borderId="0" xfId="0" applyFont="1" applyAlignment="1">
      <alignment horizontal="center"/>
    </xf>
    <xf numFmtId="0" fontId="18" fillId="0" borderId="5" xfId="0" applyFont="1" applyBorder="1" applyAlignment="1">
      <alignment horizontal="left" vertical="center"/>
    </xf>
    <xf numFmtId="0" fontId="18" fillId="0" borderId="13" xfId="0" applyFont="1" applyBorder="1" applyAlignment="1">
      <alignment horizontal="left" vertical="center"/>
    </xf>
    <xf numFmtId="10" fontId="51" fillId="0" borderId="8" xfId="0" applyNumberFormat="1" applyFont="1" applyBorder="1" applyAlignment="1">
      <alignment horizontal="center" vertical="center"/>
    </xf>
    <xf numFmtId="0" fontId="51" fillId="0" borderId="8" xfId="0" applyFont="1" applyBorder="1" applyAlignment="1">
      <alignment wrapText="1"/>
    </xf>
    <xf numFmtId="0" fontId="59" fillId="0" borderId="8" xfId="0" applyFont="1" applyBorder="1" applyAlignment="1">
      <alignment wrapText="1"/>
    </xf>
    <xf numFmtId="0" fontId="51" fillId="0" borderId="8" xfId="0" applyFont="1" applyBorder="1" applyAlignment="1">
      <alignment horizontal="center"/>
    </xf>
    <xf numFmtId="0" fontId="10" fillId="2" borderId="2" xfId="0" applyFont="1" applyFill="1" applyBorder="1" applyAlignment="1">
      <alignment horizontal="center" vertical="center"/>
    </xf>
    <xf numFmtId="0" fontId="25" fillId="2" borderId="8" xfId="0" applyFont="1" applyFill="1" applyBorder="1" applyAlignment="1">
      <alignment horizontal="center" vertical="center"/>
    </xf>
    <xf numFmtId="0" fontId="18" fillId="2" borderId="8" xfId="0" applyFont="1" applyFill="1" applyBorder="1" applyAlignment="1">
      <alignment horizontal="center" textRotation="90" wrapText="1"/>
    </xf>
    <xf numFmtId="0" fontId="16" fillId="2" borderId="17" xfId="0" applyFont="1" applyFill="1" applyBorder="1" applyAlignment="1">
      <alignment vertical="center" wrapText="1"/>
    </xf>
    <xf numFmtId="3" fontId="14" fillId="11" borderId="8" xfId="0" applyNumberFormat="1" applyFont="1" applyFill="1" applyBorder="1" applyAlignment="1">
      <alignment horizontal="center" vertical="center"/>
    </xf>
    <xf numFmtId="0" fontId="16" fillId="2" borderId="7" xfId="0" applyFont="1" applyFill="1" applyBorder="1" applyAlignment="1">
      <alignment horizontal="left" vertical="center" wrapText="1"/>
    </xf>
    <xf numFmtId="3" fontId="10" fillId="2" borderId="11" xfId="0" applyNumberFormat="1" applyFont="1" applyFill="1" applyBorder="1" applyAlignment="1">
      <alignment horizontal="center" vertical="center"/>
    </xf>
    <xf numFmtId="3" fontId="10" fillId="2" borderId="7" xfId="0" applyNumberFormat="1" applyFont="1" applyFill="1" applyBorder="1" applyAlignment="1" applyProtection="1">
      <alignment horizontal="center" vertical="center"/>
      <protection locked="0"/>
    </xf>
    <xf numFmtId="3" fontId="10" fillId="2" borderId="10" xfId="0" applyNumberFormat="1" applyFont="1" applyFill="1" applyBorder="1" applyAlignment="1" applyProtection="1">
      <alignment horizontal="center" vertical="center"/>
      <protection locked="0"/>
    </xf>
    <xf numFmtId="3" fontId="10" fillId="0" borderId="7" xfId="0" applyNumberFormat="1" applyFont="1" applyBorder="1" applyAlignment="1" applyProtection="1">
      <alignment horizontal="center" vertical="center"/>
      <protection locked="0"/>
    </xf>
    <xf numFmtId="3" fontId="16" fillId="0" borderId="11" xfId="0" applyNumberFormat="1" applyFont="1" applyBorder="1" applyAlignment="1" applyProtection="1">
      <alignment horizontal="center" vertical="center"/>
      <protection locked="0"/>
    </xf>
    <xf numFmtId="0" fontId="16" fillId="2" borderId="17" xfId="0" applyFont="1" applyFill="1" applyBorder="1" applyAlignment="1">
      <alignment horizontal="center" vertical="center"/>
    </xf>
    <xf numFmtId="3" fontId="10" fillId="2" borderId="17" xfId="0" applyNumberFormat="1" applyFont="1" applyFill="1" applyBorder="1" applyAlignment="1">
      <alignment horizontal="center" vertical="center"/>
    </xf>
    <xf numFmtId="3" fontId="16" fillId="2" borderId="17" xfId="0" applyNumberFormat="1" applyFont="1" applyFill="1" applyBorder="1" applyAlignment="1" applyProtection="1">
      <alignment horizontal="center" vertical="center"/>
      <protection locked="0"/>
    </xf>
    <xf numFmtId="3" fontId="16" fillId="0" borderId="17" xfId="0" applyNumberFormat="1" applyFont="1" applyBorder="1" applyAlignment="1" applyProtection="1">
      <alignment horizontal="center" vertical="center"/>
      <protection locked="0"/>
    </xf>
    <xf numFmtId="3" fontId="10" fillId="11" borderId="8" xfId="0" applyNumberFormat="1" applyFont="1" applyFill="1" applyBorder="1" applyAlignment="1">
      <alignment horizontal="center" vertical="center"/>
    </xf>
    <xf numFmtId="3" fontId="16" fillId="11" borderId="17" xfId="0" applyNumberFormat="1" applyFont="1" applyFill="1" applyBorder="1" applyAlignment="1" applyProtection="1">
      <alignment horizontal="center" vertical="center"/>
      <protection locked="0"/>
    </xf>
    <xf numFmtId="3" fontId="16" fillId="11" borderId="11" xfId="0" applyNumberFormat="1" applyFont="1" applyFill="1" applyBorder="1" applyAlignment="1" applyProtection="1">
      <alignment horizontal="center" vertical="center"/>
      <protection locked="0"/>
    </xf>
    <xf numFmtId="3" fontId="16" fillId="11" borderId="12"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0" fillId="0" borderId="5" xfId="0" applyFont="1" applyBorder="1" applyAlignment="1">
      <alignment horizontal="center" vertical="center"/>
    </xf>
    <xf numFmtId="0" fontId="10" fillId="0" borderId="21" xfId="0" applyFont="1" applyBorder="1" applyAlignment="1">
      <alignment vertical="center"/>
    </xf>
    <xf numFmtId="0" fontId="16" fillId="0" borderId="5" xfId="0" applyFont="1" applyBorder="1" applyAlignment="1">
      <alignment horizontal="center" vertical="center" wrapText="1"/>
    </xf>
    <xf numFmtId="0" fontId="16" fillId="0" borderId="5" xfId="0" applyFont="1" applyBorder="1" applyAlignment="1">
      <alignment vertical="center" wrapText="1"/>
    </xf>
    <xf numFmtId="3" fontId="10" fillId="0" borderId="17" xfId="0" applyNumberFormat="1" applyFont="1" applyBorder="1" applyAlignment="1">
      <alignment horizontal="center" vertical="center"/>
    </xf>
    <xf numFmtId="3" fontId="16" fillId="7" borderId="5" xfId="0" applyNumberFormat="1" applyFont="1" applyFill="1" applyBorder="1" applyAlignment="1" applyProtection="1">
      <alignment horizontal="center" vertical="center"/>
      <protection locked="0"/>
    </xf>
    <xf numFmtId="3" fontId="16" fillId="0" borderId="5" xfId="0" applyNumberFormat="1" applyFont="1" applyBorder="1" applyAlignment="1" applyProtection="1">
      <alignment horizontal="center" vertical="center"/>
      <protection locked="0"/>
    </xf>
    <xf numFmtId="0" fontId="16" fillId="0" borderId="11" xfId="0" applyFont="1" applyBorder="1" applyAlignment="1">
      <alignment horizontal="center" vertical="center"/>
    </xf>
    <xf numFmtId="0" fontId="16" fillId="0" borderId="11" xfId="0" applyFont="1" applyBorder="1" applyAlignment="1">
      <alignment vertical="center" wrapText="1"/>
    </xf>
    <xf numFmtId="0" fontId="16" fillId="0" borderId="22" xfId="0" applyFont="1" applyBorder="1" applyAlignment="1">
      <alignment horizontal="center" vertical="center"/>
    </xf>
    <xf numFmtId="0" fontId="16" fillId="0" borderId="22" xfId="0" applyFont="1" applyBorder="1" applyAlignment="1">
      <alignment vertical="center" wrapText="1"/>
    </xf>
    <xf numFmtId="3" fontId="10" fillId="0" borderId="13" xfId="0" applyNumberFormat="1" applyFont="1" applyBorder="1" applyAlignment="1">
      <alignment horizontal="center" vertical="center"/>
    </xf>
    <xf numFmtId="3" fontId="16" fillId="2" borderId="23" xfId="0" applyNumberFormat="1" applyFont="1" applyFill="1" applyBorder="1" applyAlignment="1" applyProtection="1">
      <alignment horizontal="center" vertical="center"/>
      <protection locked="0"/>
    </xf>
    <xf numFmtId="3" fontId="16" fillId="0" borderId="22" xfId="0" applyNumberFormat="1" applyFont="1" applyBorder="1" applyAlignment="1" applyProtection="1">
      <alignment horizontal="center" vertical="center"/>
      <protection locked="0"/>
    </xf>
    <xf numFmtId="0" fontId="10" fillId="0" borderId="8" xfId="0" applyFont="1" applyBorder="1" applyAlignment="1">
      <alignment horizontal="center" vertical="center"/>
    </xf>
    <xf numFmtId="0" fontId="10" fillId="0" borderId="8" xfId="0" applyFont="1" applyBorder="1" applyAlignment="1">
      <alignment vertical="center"/>
    </xf>
    <xf numFmtId="0" fontId="16" fillId="0" borderId="7" xfId="0" applyFont="1" applyBorder="1" applyAlignment="1">
      <alignment horizontal="center" vertical="center"/>
    </xf>
    <xf numFmtId="0" fontId="16" fillId="0" borderId="7" xfId="0" applyFont="1" applyBorder="1" applyAlignment="1">
      <alignment vertical="center"/>
    </xf>
    <xf numFmtId="3" fontId="16" fillId="0" borderId="10" xfId="0" applyNumberFormat="1" applyFont="1" applyBorder="1" applyAlignment="1" applyProtection="1">
      <alignment horizontal="center" vertical="center"/>
      <protection locked="0"/>
    </xf>
    <xf numFmtId="9" fontId="16" fillId="0" borderId="11" xfId="2" applyFont="1" applyBorder="1" applyAlignment="1" applyProtection="1">
      <alignment vertical="center" wrapText="1"/>
    </xf>
    <xf numFmtId="0" fontId="16" fillId="0" borderId="13" xfId="0" applyFont="1" applyBorder="1" applyAlignment="1">
      <alignment horizontal="center" vertical="center"/>
    </xf>
    <xf numFmtId="0" fontId="16" fillId="0" borderId="13" xfId="0" applyFont="1" applyBorder="1" applyAlignment="1">
      <alignment vertical="center" wrapText="1"/>
    </xf>
    <xf numFmtId="3" fontId="16" fillId="0" borderId="13" xfId="0" applyNumberFormat="1" applyFont="1" applyBorder="1" applyAlignment="1" applyProtection="1">
      <alignment horizontal="center" vertical="center"/>
      <protection locked="0"/>
    </xf>
    <xf numFmtId="0" fontId="10" fillId="0" borderId="8" xfId="0" applyFont="1" applyBorder="1" applyAlignment="1">
      <alignment vertical="center" wrapText="1"/>
    </xf>
    <xf numFmtId="3" fontId="10" fillId="0" borderId="8" xfId="0" applyNumberFormat="1" applyFont="1" applyBorder="1" applyAlignment="1">
      <alignment horizontal="center" vertical="center"/>
    </xf>
    <xf numFmtId="3" fontId="16" fillId="0" borderId="8" xfId="0" applyNumberFormat="1" applyFont="1" applyBorder="1" applyAlignment="1" applyProtection="1">
      <alignment horizontal="center" vertical="center"/>
      <protection locked="0"/>
    </xf>
    <xf numFmtId="3" fontId="16" fillId="11" borderId="13" xfId="0" applyNumberFormat="1" applyFont="1" applyFill="1" applyBorder="1" applyAlignment="1" applyProtection="1">
      <alignment horizontal="center" vertical="center"/>
      <protection locked="0"/>
    </xf>
    <xf numFmtId="3" fontId="16" fillId="11" borderId="8" xfId="0" applyNumberFormat="1" applyFont="1" applyFill="1" applyBorder="1" applyAlignment="1" applyProtection="1">
      <alignment horizontal="center" vertical="center"/>
      <protection locked="0"/>
    </xf>
    <xf numFmtId="3" fontId="16" fillId="11" borderId="10" xfId="0" applyNumberFormat="1" applyFont="1" applyFill="1" applyBorder="1" applyAlignment="1" applyProtection="1">
      <alignment horizontal="center" vertical="center"/>
      <protection locked="0"/>
    </xf>
    <xf numFmtId="167" fontId="15" fillId="4" borderId="8" xfId="0" applyNumberFormat="1" applyFont="1" applyFill="1" applyBorder="1" applyAlignment="1">
      <alignment horizontal="center" vertical="center"/>
    </xf>
    <xf numFmtId="167" fontId="15" fillId="2" borderId="11" xfId="0" applyNumberFormat="1" applyFont="1" applyFill="1" applyBorder="1" applyAlignment="1">
      <alignment horizontal="center" vertical="center"/>
    </xf>
    <xf numFmtId="167" fontId="18" fillId="2" borderId="11" xfId="0" applyNumberFormat="1" applyFont="1" applyFill="1" applyBorder="1" applyAlignment="1" applyProtection="1">
      <alignment horizontal="center" vertical="center"/>
      <protection locked="0"/>
    </xf>
    <xf numFmtId="167" fontId="18" fillId="3" borderId="11" xfId="0" applyNumberFormat="1" applyFont="1" applyFill="1" applyBorder="1" applyAlignment="1" applyProtection="1">
      <alignment horizontal="center" vertical="center"/>
      <protection locked="0"/>
    </xf>
    <xf numFmtId="167" fontId="18" fillId="2" borderId="20" xfId="0" applyNumberFormat="1" applyFont="1" applyFill="1" applyBorder="1" applyAlignment="1" applyProtection="1">
      <alignment horizontal="center" vertical="center"/>
      <protection locked="0"/>
    </xf>
    <xf numFmtId="167" fontId="18" fillId="2" borderId="12" xfId="0" applyNumberFormat="1" applyFont="1" applyFill="1" applyBorder="1" applyAlignment="1" applyProtection="1">
      <alignment horizontal="center" vertical="center"/>
      <protection locked="0"/>
    </xf>
    <xf numFmtId="167" fontId="18" fillId="2" borderId="27" xfId="0" applyNumberFormat="1" applyFont="1" applyFill="1" applyBorder="1" applyAlignment="1" applyProtection="1">
      <alignment horizontal="center" vertical="center"/>
      <protection locked="0"/>
    </xf>
    <xf numFmtId="167" fontId="15" fillId="11" borderId="8" xfId="0" applyNumberFormat="1" applyFont="1" applyFill="1" applyBorder="1" applyAlignment="1">
      <alignment horizontal="center" vertical="center"/>
    </xf>
    <xf numFmtId="167" fontId="18" fillId="11" borderId="11" xfId="0" applyNumberFormat="1" applyFont="1" applyFill="1" applyBorder="1" applyAlignment="1" applyProtection="1">
      <alignment horizontal="center" vertical="center"/>
      <protection locked="0"/>
    </xf>
    <xf numFmtId="167" fontId="18" fillId="11" borderId="12" xfId="0" applyNumberFormat="1" applyFont="1" applyFill="1" applyBorder="1" applyAlignment="1" applyProtection="1">
      <alignment horizontal="center" vertical="center"/>
      <protection locked="0"/>
    </xf>
    <xf numFmtId="167" fontId="15" fillId="11" borderId="11" xfId="0" applyNumberFormat="1" applyFont="1" applyFill="1" applyBorder="1" applyAlignment="1">
      <alignment horizontal="center" vertical="center"/>
    </xf>
    <xf numFmtId="167" fontId="15" fillId="11" borderId="12" xfId="0" applyNumberFormat="1" applyFont="1" applyFill="1" applyBorder="1" applyAlignment="1">
      <alignment horizontal="center" vertical="center"/>
    </xf>
    <xf numFmtId="167" fontId="15" fillId="8" borderId="17" xfId="0" applyNumberFormat="1" applyFont="1" applyFill="1" applyBorder="1" applyAlignment="1">
      <alignment horizontal="center" vertical="center"/>
    </xf>
    <xf numFmtId="167" fontId="18" fillId="3" borderId="17" xfId="0" applyNumberFormat="1" applyFont="1" applyFill="1" applyBorder="1" applyAlignment="1" applyProtection="1">
      <alignment horizontal="center" vertical="center"/>
      <protection locked="0"/>
    </xf>
    <xf numFmtId="167" fontId="15" fillId="8" borderId="17" xfId="0" applyNumberFormat="1" applyFont="1" applyFill="1" applyBorder="1" applyAlignment="1" applyProtection="1">
      <alignment horizontal="center" vertical="center"/>
      <protection locked="0"/>
    </xf>
    <xf numFmtId="167" fontId="18" fillId="2" borderId="5" xfId="0" applyNumberFormat="1" applyFont="1" applyFill="1" applyBorder="1" applyAlignment="1" applyProtection="1">
      <alignment horizontal="center" vertical="center"/>
      <protection locked="0"/>
    </xf>
    <xf numFmtId="167" fontId="15" fillId="8" borderId="11" xfId="0" applyNumberFormat="1" applyFont="1" applyFill="1" applyBorder="1" applyAlignment="1">
      <alignment horizontal="center" vertical="center"/>
    </xf>
    <xf numFmtId="167" fontId="15" fillId="8" borderId="11" xfId="0" applyNumberFormat="1" applyFont="1" applyFill="1" applyBorder="1" applyAlignment="1" applyProtection="1">
      <alignment horizontal="center" vertical="center"/>
      <protection locked="0"/>
    </xf>
    <xf numFmtId="167" fontId="15" fillId="8" borderId="12" xfId="0" applyNumberFormat="1" applyFont="1" applyFill="1" applyBorder="1" applyAlignment="1">
      <alignment horizontal="center" vertical="center"/>
    </xf>
    <xf numFmtId="167" fontId="15" fillId="8" borderId="12" xfId="0" applyNumberFormat="1"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3" fontId="10" fillId="2" borderId="10" xfId="0" applyNumberFormat="1" applyFont="1" applyFill="1" applyBorder="1" applyAlignment="1">
      <alignment horizontal="center" vertical="center" wrapText="1"/>
    </xf>
    <xf numFmtId="3" fontId="16" fillId="5" borderId="10" xfId="0" applyNumberFormat="1" applyFont="1" applyFill="1" applyBorder="1" applyAlignment="1" applyProtection="1">
      <alignment horizontal="center" vertical="center"/>
      <protection locked="0"/>
    </xf>
    <xf numFmtId="3" fontId="16" fillId="6" borderId="11" xfId="0" applyNumberFormat="1" applyFont="1" applyFill="1" applyBorder="1" applyAlignment="1" applyProtection="1">
      <alignment horizontal="center" vertical="center"/>
      <protection locked="0"/>
    </xf>
    <xf numFmtId="3" fontId="16" fillId="6" borderId="9" xfId="0" applyNumberFormat="1" applyFont="1" applyFill="1" applyBorder="1" applyAlignment="1" applyProtection="1">
      <alignment horizontal="center" vertical="center"/>
      <protection locked="0"/>
    </xf>
    <xf numFmtId="3" fontId="10" fillId="2" borderId="11" xfId="0" applyNumberFormat="1" applyFont="1" applyFill="1" applyBorder="1" applyAlignment="1">
      <alignment horizontal="center" vertical="center" wrapText="1"/>
    </xf>
    <xf numFmtId="3" fontId="10" fillId="2" borderId="12" xfId="0" applyNumberFormat="1" applyFont="1" applyFill="1" applyBorder="1" applyAlignment="1">
      <alignment horizontal="center" vertical="center" wrapText="1"/>
    </xf>
    <xf numFmtId="0" fontId="18" fillId="2" borderId="8" xfId="0" applyFont="1" applyFill="1" applyBorder="1" applyAlignment="1">
      <alignment horizontal="center" vertical="center"/>
    </xf>
    <xf numFmtId="3" fontId="15" fillId="2" borderId="13" xfId="0" applyNumberFormat="1" applyFont="1" applyFill="1" applyBorder="1" applyAlignment="1">
      <alignment horizontal="center" vertical="center"/>
    </xf>
    <xf numFmtId="3" fontId="15" fillId="11" borderId="8" xfId="0" applyNumberFormat="1" applyFont="1" applyFill="1" applyBorder="1" applyAlignment="1">
      <alignment horizontal="center" vertical="center"/>
    </xf>
    <xf numFmtId="3" fontId="15" fillId="2" borderId="10" xfId="0" applyNumberFormat="1" applyFont="1" applyFill="1" applyBorder="1" applyAlignment="1" applyProtection="1">
      <alignment horizontal="center" vertical="center"/>
      <protection locked="0"/>
    </xf>
    <xf numFmtId="3" fontId="15" fillId="11" borderId="10" xfId="0" applyNumberFormat="1" applyFont="1" applyFill="1" applyBorder="1" applyAlignment="1" applyProtection="1">
      <alignment horizontal="center" vertical="center"/>
      <protection locked="0"/>
    </xf>
    <xf numFmtId="3" fontId="18" fillId="11" borderId="10" xfId="0" applyNumberFormat="1" applyFont="1" applyFill="1" applyBorder="1" applyAlignment="1" applyProtection="1">
      <alignment horizontal="center" vertical="center"/>
      <protection locked="0"/>
    </xf>
    <xf numFmtId="3" fontId="15" fillId="11" borderId="11" xfId="0" applyNumberFormat="1" applyFont="1" applyFill="1" applyBorder="1" applyAlignment="1" applyProtection="1">
      <alignment horizontal="center" vertical="center"/>
      <protection locked="0"/>
    </xf>
    <xf numFmtId="3" fontId="18" fillId="11" borderId="11" xfId="0" applyNumberFormat="1" applyFont="1" applyFill="1" applyBorder="1" applyAlignment="1" applyProtection="1">
      <alignment horizontal="center" vertical="center"/>
      <protection locked="0"/>
    </xf>
    <xf numFmtId="3" fontId="15" fillId="11" borderId="12" xfId="0" applyNumberFormat="1" applyFont="1" applyFill="1" applyBorder="1" applyAlignment="1" applyProtection="1">
      <alignment horizontal="center" vertical="center"/>
      <protection locked="0"/>
    </xf>
    <xf numFmtId="3" fontId="18" fillId="11" borderId="12" xfId="0" applyNumberFormat="1" applyFont="1" applyFill="1" applyBorder="1" applyAlignment="1" applyProtection="1">
      <alignment horizontal="center" vertical="center"/>
      <protection locked="0"/>
    </xf>
    <xf numFmtId="3" fontId="15" fillId="2" borderId="9" xfId="0" applyNumberFormat="1" applyFont="1" applyFill="1" applyBorder="1" applyAlignment="1">
      <alignment horizontal="center" vertical="center"/>
    </xf>
    <xf numFmtId="3" fontId="10" fillId="2" borderId="9" xfId="0" applyNumberFormat="1" applyFont="1" applyFill="1" applyBorder="1" applyAlignment="1">
      <alignment horizontal="center" vertical="center" wrapText="1"/>
    </xf>
    <xf numFmtId="0" fontId="25" fillId="2" borderId="8" xfId="0" applyFont="1" applyFill="1" applyBorder="1" applyAlignment="1">
      <alignment vertical="center"/>
    </xf>
    <xf numFmtId="0" fontId="23" fillId="2" borderId="7" xfId="0" applyFont="1" applyFill="1" applyBorder="1" applyAlignment="1">
      <alignment horizontal="center" vertical="center"/>
    </xf>
    <xf numFmtId="0" fontId="23" fillId="2" borderId="7" xfId="0" applyFont="1" applyFill="1" applyBorder="1" applyAlignment="1">
      <alignment vertical="center"/>
    </xf>
    <xf numFmtId="3" fontId="25" fillId="8" borderId="10" xfId="0" applyNumberFormat="1" applyFont="1" applyFill="1" applyBorder="1" applyAlignment="1">
      <alignment horizontal="center" vertical="center"/>
    </xf>
    <xf numFmtId="3" fontId="23" fillId="5" borderId="10" xfId="0" applyNumberFormat="1" applyFont="1" applyFill="1" applyBorder="1" applyAlignment="1" applyProtection="1">
      <alignment horizontal="center" vertical="center"/>
      <protection locked="0"/>
    </xf>
    <xf numFmtId="3" fontId="25" fillId="2" borderId="11" xfId="0" applyNumberFormat="1" applyFont="1" applyFill="1" applyBorder="1" applyAlignment="1" applyProtection="1">
      <alignment horizontal="center" vertical="center"/>
      <protection locked="0"/>
    </xf>
    <xf numFmtId="0" fontId="23" fillId="2" borderId="13" xfId="0" applyFont="1" applyFill="1" applyBorder="1" applyAlignment="1">
      <alignment horizontal="center" vertical="center"/>
    </xf>
    <xf numFmtId="0" fontId="23" fillId="2" borderId="13" xfId="0" applyFont="1" applyFill="1" applyBorder="1" applyAlignment="1">
      <alignment vertical="center" wrapText="1"/>
    </xf>
    <xf numFmtId="3" fontId="25" fillId="8" borderId="11" xfId="0" applyNumberFormat="1" applyFont="1" applyFill="1" applyBorder="1" applyAlignment="1">
      <alignment horizontal="center" vertical="center"/>
    </xf>
    <xf numFmtId="3" fontId="23" fillId="2" borderId="11" xfId="0" applyNumberFormat="1" applyFont="1" applyFill="1" applyBorder="1" applyAlignment="1" applyProtection="1">
      <alignment horizontal="center" vertical="center"/>
      <protection locked="0"/>
    </xf>
    <xf numFmtId="0" fontId="23" fillId="2" borderId="11" xfId="0" applyFont="1" applyFill="1" applyBorder="1" applyAlignment="1">
      <alignment horizontal="center" vertical="center"/>
    </xf>
    <xf numFmtId="3" fontId="23" fillId="7" borderId="11" xfId="0" applyNumberFormat="1" applyFont="1" applyFill="1" applyBorder="1" applyAlignment="1" applyProtection="1">
      <alignment horizontal="center" vertical="center"/>
      <protection locked="0"/>
    </xf>
    <xf numFmtId="0" fontId="23" fillId="2" borderId="9" xfId="0" applyFont="1" applyFill="1" applyBorder="1" applyAlignment="1">
      <alignment horizontal="center" vertical="center"/>
    </xf>
    <xf numFmtId="0" fontId="23" fillId="2" borderId="9" xfId="0" applyFont="1" applyFill="1" applyBorder="1" applyAlignment="1">
      <alignment vertical="center" wrapText="1"/>
    </xf>
    <xf numFmtId="3" fontId="25" fillId="8" borderId="13" xfId="0" applyNumberFormat="1" applyFont="1" applyFill="1" applyBorder="1" applyAlignment="1">
      <alignment horizontal="center" vertical="center"/>
    </xf>
    <xf numFmtId="3" fontId="23" fillId="2" borderId="9" xfId="0" applyNumberFormat="1" applyFont="1" applyFill="1" applyBorder="1" applyAlignment="1" applyProtection="1">
      <alignment horizontal="center" vertical="center"/>
      <protection locked="0"/>
    </xf>
    <xf numFmtId="3" fontId="23" fillId="2" borderId="4" xfId="0" applyNumberFormat="1" applyFont="1" applyFill="1" applyBorder="1" applyAlignment="1" applyProtection="1">
      <alignment horizontal="center" vertical="center"/>
      <protection locked="0"/>
    </xf>
    <xf numFmtId="3" fontId="23" fillId="2" borderId="18" xfId="0" applyNumberFormat="1" applyFont="1" applyFill="1" applyBorder="1" applyAlignment="1" applyProtection="1">
      <alignment horizontal="center" vertical="center"/>
      <protection locked="0"/>
    </xf>
    <xf numFmtId="0" fontId="23" fillId="2" borderId="11" xfId="0" applyFont="1" applyFill="1" applyBorder="1" applyAlignment="1">
      <alignment vertical="center" wrapText="1"/>
    </xf>
    <xf numFmtId="3" fontId="23" fillId="2" borderId="10" xfId="0" applyNumberFormat="1" applyFont="1" applyFill="1" applyBorder="1" applyAlignment="1" applyProtection="1">
      <alignment horizontal="center" vertical="center"/>
      <protection locked="0"/>
    </xf>
    <xf numFmtId="3" fontId="23" fillId="2" borderId="7" xfId="0" applyNumberFormat="1" applyFont="1" applyFill="1" applyBorder="1" applyAlignment="1" applyProtection="1">
      <alignment horizontal="center" vertical="center"/>
      <protection locked="0"/>
    </xf>
    <xf numFmtId="3" fontId="23" fillId="2" borderId="13" xfId="0" applyNumberFormat="1" applyFont="1" applyFill="1" applyBorder="1" applyAlignment="1" applyProtection="1">
      <alignment horizontal="center" vertical="center"/>
      <protection locked="0"/>
    </xf>
    <xf numFmtId="3" fontId="23" fillId="7" borderId="7" xfId="0" applyNumberFormat="1" applyFont="1" applyFill="1" applyBorder="1" applyAlignment="1" applyProtection="1">
      <alignment horizontal="center" vertical="center"/>
      <protection locked="0"/>
    </xf>
    <xf numFmtId="3" fontId="23" fillId="2" borderId="23" xfId="0" applyNumberFormat="1" applyFont="1" applyFill="1" applyBorder="1" applyAlignment="1" applyProtection="1">
      <alignment horizontal="center" vertical="center"/>
      <protection locked="0"/>
    </xf>
    <xf numFmtId="3" fontId="23" fillId="0" borderId="11" xfId="0" applyNumberFormat="1" applyFont="1" applyBorder="1" applyAlignment="1" applyProtection="1">
      <alignment horizontal="center" vertical="center"/>
      <protection locked="0"/>
    </xf>
    <xf numFmtId="0" fontId="23" fillId="2" borderId="12" xfId="0" applyFont="1" applyFill="1" applyBorder="1" applyAlignment="1">
      <alignment horizontal="center" vertical="center"/>
    </xf>
    <xf numFmtId="0" fontId="23" fillId="2" borderId="12" xfId="0" applyFont="1" applyFill="1" applyBorder="1" applyAlignment="1">
      <alignment vertical="center" wrapText="1"/>
    </xf>
    <xf numFmtId="3" fontId="25" fillId="8" borderId="12" xfId="0" applyNumberFormat="1" applyFont="1" applyFill="1" applyBorder="1" applyAlignment="1">
      <alignment horizontal="center" vertical="center"/>
    </xf>
    <xf numFmtId="3" fontId="23" fillId="2" borderId="12" xfId="0" applyNumberFormat="1" applyFont="1" applyFill="1" applyBorder="1" applyAlignment="1" applyProtection="1">
      <alignment horizontal="center" vertical="center"/>
      <protection locked="0"/>
    </xf>
    <xf numFmtId="0" fontId="25" fillId="2" borderId="5" xfId="0" applyFont="1" applyFill="1" applyBorder="1" applyAlignment="1">
      <alignment horizontal="center" vertical="center"/>
    </xf>
    <xf numFmtId="0" fontId="25" fillId="2" borderId="5" xfId="0" applyFont="1" applyFill="1" applyBorder="1" applyAlignment="1">
      <alignment vertical="center"/>
    </xf>
    <xf numFmtId="0" fontId="23" fillId="2" borderId="5" xfId="0" applyFont="1" applyFill="1" applyBorder="1" applyAlignment="1">
      <alignment horizontal="center" vertical="center"/>
    </xf>
    <xf numFmtId="0" fontId="23" fillId="2" borderId="5" xfId="0" applyFont="1" applyFill="1" applyBorder="1" applyAlignment="1">
      <alignment vertical="center" wrapText="1"/>
    </xf>
    <xf numFmtId="3" fontId="23" fillId="2" borderId="5" xfId="0" applyNumberFormat="1" applyFont="1" applyFill="1" applyBorder="1" applyAlignment="1" applyProtection="1">
      <alignment horizontal="center" vertical="center"/>
      <protection locked="0"/>
    </xf>
    <xf numFmtId="3" fontId="23" fillId="2" borderId="15" xfId="0" applyNumberFormat="1" applyFont="1" applyFill="1" applyBorder="1" applyAlignment="1" applyProtection="1">
      <alignment horizontal="center" vertical="center"/>
      <protection locked="0"/>
    </xf>
    <xf numFmtId="3" fontId="23" fillId="2" borderId="16" xfId="0" applyNumberFormat="1" applyFont="1" applyFill="1" applyBorder="1" applyAlignment="1" applyProtection="1">
      <alignment horizontal="center" vertical="center"/>
      <protection locked="0"/>
    </xf>
    <xf numFmtId="3" fontId="23" fillId="2" borderId="19" xfId="0" applyNumberFormat="1" applyFont="1" applyFill="1" applyBorder="1" applyAlignment="1" applyProtection="1">
      <alignment horizontal="center" vertical="center"/>
      <protection locked="0"/>
    </xf>
    <xf numFmtId="3" fontId="23" fillId="2" borderId="20" xfId="0" applyNumberFormat="1" applyFont="1" applyFill="1" applyBorder="1" applyAlignment="1" applyProtection="1">
      <alignment horizontal="center" vertical="center"/>
      <protection locked="0"/>
    </xf>
    <xf numFmtId="3" fontId="23" fillId="0" borderId="15" xfId="0" applyNumberFormat="1" applyFont="1" applyBorder="1" applyAlignment="1" applyProtection="1">
      <alignment horizontal="center" vertical="center"/>
      <protection locked="0"/>
    </xf>
    <xf numFmtId="3" fontId="23" fillId="0" borderId="16" xfId="0" applyNumberFormat="1" applyFont="1" applyBorder="1" applyAlignment="1" applyProtection="1">
      <alignment horizontal="center" vertical="center"/>
      <protection locked="0"/>
    </xf>
    <xf numFmtId="3" fontId="23" fillId="0" borderId="5" xfId="0" applyNumberFormat="1" applyFont="1" applyBorder="1" applyAlignment="1" applyProtection="1">
      <alignment horizontal="center" vertical="center"/>
      <protection locked="0"/>
    </xf>
    <xf numFmtId="3" fontId="23" fillId="8" borderId="5" xfId="0" applyNumberFormat="1" applyFont="1" applyFill="1" applyBorder="1" applyAlignment="1" applyProtection="1">
      <alignment horizontal="center" vertical="center"/>
      <protection locked="0"/>
    </xf>
    <xf numFmtId="3" fontId="23" fillId="0" borderId="19" xfId="0" applyNumberFormat="1" applyFont="1" applyBorder="1" applyAlignment="1" applyProtection="1">
      <alignment horizontal="center" vertical="center"/>
      <protection locked="0"/>
    </xf>
    <xf numFmtId="3" fontId="23" fillId="0" borderId="20" xfId="0" applyNumberFormat="1" applyFont="1" applyBorder="1" applyAlignment="1" applyProtection="1">
      <alignment horizontal="center" vertical="center"/>
      <protection locked="0"/>
    </xf>
    <xf numFmtId="3" fontId="23" fillId="8" borderId="11" xfId="0" applyNumberFormat="1" applyFont="1" applyFill="1" applyBorder="1" applyAlignment="1" applyProtection="1">
      <alignment horizontal="center" vertical="center"/>
      <protection locked="0"/>
    </xf>
    <xf numFmtId="3" fontId="23" fillId="0" borderId="4" xfId="0" applyNumberFormat="1" applyFont="1" applyBorder="1" applyAlignment="1" applyProtection="1">
      <alignment horizontal="center" vertical="center"/>
      <protection locked="0"/>
    </xf>
    <xf numFmtId="3" fontId="23" fillId="0" borderId="18" xfId="0" applyNumberFormat="1" applyFont="1" applyBorder="1" applyAlignment="1" applyProtection="1">
      <alignment horizontal="center" vertical="center"/>
      <protection locked="0"/>
    </xf>
    <xf numFmtId="3" fontId="23" fillId="0" borderId="9" xfId="0" applyNumberFormat="1" applyFont="1" applyBorder="1" applyAlignment="1" applyProtection="1">
      <alignment horizontal="center" vertical="center"/>
      <protection locked="0"/>
    </xf>
    <xf numFmtId="3" fontId="25" fillId="2" borderId="12" xfId="0" applyNumberFormat="1" applyFont="1" applyFill="1" applyBorder="1" applyAlignment="1" applyProtection="1">
      <alignment horizontal="center" vertical="center"/>
      <protection locked="0"/>
    </xf>
    <xf numFmtId="3" fontId="23" fillId="8" borderId="9" xfId="0" applyNumberFormat="1" applyFont="1" applyFill="1" applyBorder="1" applyAlignment="1" applyProtection="1">
      <alignment horizontal="center" vertical="center"/>
      <protection locked="0"/>
    </xf>
    <xf numFmtId="3" fontId="25" fillId="11" borderId="8" xfId="0" applyNumberFormat="1" applyFont="1" applyFill="1" applyBorder="1" applyAlignment="1">
      <alignment horizontal="center" vertical="center"/>
    </xf>
    <xf numFmtId="0" fontId="23" fillId="2" borderId="10" xfId="0" applyFont="1" applyFill="1" applyBorder="1" applyAlignment="1">
      <alignment horizontal="center" vertical="center"/>
    </xf>
    <xf numFmtId="0" fontId="23" fillId="2" borderId="10" xfId="0" applyFont="1" applyFill="1" applyBorder="1" applyAlignment="1">
      <alignment vertical="center" wrapText="1"/>
    </xf>
    <xf numFmtId="3" fontId="23" fillId="11" borderId="11" xfId="0" applyNumberFormat="1" applyFont="1" applyFill="1" applyBorder="1" applyAlignment="1" applyProtection="1">
      <alignment horizontal="center" vertical="center"/>
      <protection locked="0"/>
    </xf>
    <xf numFmtId="3" fontId="23" fillId="11" borderId="19" xfId="0" applyNumberFormat="1" applyFont="1" applyFill="1" applyBorder="1" applyAlignment="1" applyProtection="1">
      <alignment horizontal="center" vertical="center"/>
      <protection locked="0"/>
    </xf>
    <xf numFmtId="3" fontId="23" fillId="11" borderId="20" xfId="0" applyNumberFormat="1" applyFont="1" applyFill="1" applyBorder="1" applyAlignment="1" applyProtection="1">
      <alignment horizontal="center" vertical="center"/>
      <protection locked="0"/>
    </xf>
    <xf numFmtId="3" fontId="25" fillId="11" borderId="11" xfId="0" applyNumberFormat="1" applyFont="1" applyFill="1" applyBorder="1" applyAlignment="1" applyProtection="1">
      <alignment horizontal="center" vertical="center"/>
      <protection locked="0"/>
    </xf>
    <xf numFmtId="3" fontId="23" fillId="11" borderId="12" xfId="0" applyNumberFormat="1" applyFont="1" applyFill="1" applyBorder="1" applyAlignment="1" applyProtection="1">
      <alignment horizontal="center" vertical="center"/>
      <protection locked="0"/>
    </xf>
    <xf numFmtId="3" fontId="23" fillId="11" borderId="26" xfId="0" applyNumberFormat="1" applyFont="1" applyFill="1" applyBorder="1" applyAlignment="1" applyProtection="1">
      <alignment horizontal="center" vertical="center"/>
      <protection locked="0"/>
    </xf>
    <xf numFmtId="3" fontId="23" fillId="11" borderId="27" xfId="0" applyNumberFormat="1" applyFont="1" applyFill="1" applyBorder="1" applyAlignment="1" applyProtection="1">
      <alignment horizontal="center" vertical="center"/>
      <protection locked="0"/>
    </xf>
    <xf numFmtId="3" fontId="25" fillId="11" borderId="12" xfId="0" applyNumberFormat="1" applyFont="1" applyFill="1" applyBorder="1" applyAlignment="1" applyProtection="1">
      <alignment horizontal="center" vertical="center"/>
      <protection locked="0"/>
    </xf>
    <xf numFmtId="3" fontId="23" fillId="2" borderId="0" xfId="0" applyNumberFormat="1" applyFont="1" applyFill="1" applyAlignment="1" applyProtection="1">
      <alignment horizontal="center" vertical="center"/>
      <protection locked="0"/>
    </xf>
    <xf numFmtId="0" fontId="16" fillId="0" borderId="10" xfId="0" applyFont="1" applyBorder="1" applyAlignment="1">
      <alignment horizontal="center" vertical="center"/>
    </xf>
    <xf numFmtId="9" fontId="16" fillId="0" borderId="10" xfId="2" applyFont="1" applyBorder="1" applyAlignment="1" applyProtection="1">
      <alignment vertical="center" wrapText="1"/>
    </xf>
    <xf numFmtId="0" fontId="16" fillId="0" borderId="12" xfId="0" applyFont="1" applyBorder="1" applyAlignment="1">
      <alignment vertical="center" wrapText="1"/>
    </xf>
    <xf numFmtId="0" fontId="16" fillId="0" borderId="7" xfId="0" applyFont="1" applyBorder="1" applyAlignment="1">
      <alignment vertical="center" wrapText="1"/>
    </xf>
    <xf numFmtId="3" fontId="10" fillId="0" borderId="8" xfId="0" applyNumberFormat="1" applyFont="1" applyBorder="1" applyAlignment="1" applyProtection="1">
      <alignment horizontal="center" vertical="center"/>
      <protection locked="0"/>
    </xf>
    <xf numFmtId="0" fontId="16" fillId="2" borderId="5" xfId="0" applyFont="1" applyFill="1" applyBorder="1" applyAlignment="1">
      <alignment horizontal="left" vertical="center" wrapText="1"/>
    </xf>
    <xf numFmtId="3" fontId="10" fillId="2" borderId="17" xfId="0" applyNumberFormat="1" applyFont="1" applyFill="1" applyBorder="1" applyAlignment="1" applyProtection="1">
      <alignment horizontal="center" vertical="center"/>
      <protection locked="0"/>
    </xf>
    <xf numFmtId="3" fontId="16" fillId="8" borderId="5" xfId="0" applyNumberFormat="1" applyFont="1" applyFill="1" applyBorder="1" applyAlignment="1" applyProtection="1">
      <alignment horizontal="center" vertical="center"/>
      <protection locked="0"/>
    </xf>
    <xf numFmtId="0" fontId="16" fillId="2" borderId="11" xfId="0" applyFont="1" applyFill="1" applyBorder="1" applyAlignment="1">
      <alignment horizontal="center" vertical="center" wrapText="1"/>
    </xf>
    <xf numFmtId="3" fontId="10" fillId="2" borderId="11" xfId="0" applyNumberFormat="1" applyFont="1" applyFill="1" applyBorder="1" applyAlignment="1" applyProtection="1">
      <alignment horizontal="center" vertical="center"/>
      <protection locked="0"/>
    </xf>
    <xf numFmtId="3" fontId="10" fillId="4" borderId="3" xfId="0" applyNumberFormat="1" applyFont="1" applyFill="1" applyBorder="1" applyAlignment="1">
      <alignment horizontal="center" vertical="center"/>
    </xf>
    <xf numFmtId="0" fontId="10" fillId="2" borderId="2" xfId="0" applyFont="1" applyFill="1" applyBorder="1" applyAlignment="1">
      <alignment horizontal="left" vertical="center"/>
    </xf>
    <xf numFmtId="3" fontId="10" fillId="11" borderId="3" xfId="0" applyNumberFormat="1" applyFont="1" applyFill="1" applyBorder="1" applyAlignment="1">
      <alignment horizontal="center" vertical="center"/>
    </xf>
    <xf numFmtId="0" fontId="16" fillId="11" borderId="11" xfId="0" applyFont="1" applyFill="1" applyBorder="1" applyAlignment="1">
      <alignment vertical="center" wrapText="1"/>
    </xf>
    <xf numFmtId="0" fontId="16" fillId="11" borderId="12" xfId="0" applyFont="1" applyFill="1" applyBorder="1" applyAlignment="1">
      <alignment vertical="center" wrapText="1"/>
    </xf>
    <xf numFmtId="0" fontId="16" fillId="8" borderId="11" xfId="0" applyFont="1" applyFill="1" applyBorder="1" applyAlignment="1">
      <alignment vertical="center" wrapText="1"/>
    </xf>
    <xf numFmtId="0" fontId="16" fillId="8" borderId="12" xfId="0" applyFont="1" applyFill="1" applyBorder="1" applyAlignment="1">
      <alignment vertical="center" wrapText="1"/>
    </xf>
    <xf numFmtId="3" fontId="10" fillId="2" borderId="5" xfId="0" applyNumberFormat="1" applyFont="1" applyFill="1" applyBorder="1" applyAlignment="1" applyProtection="1">
      <alignment horizontal="center" vertical="center"/>
      <protection locked="0"/>
    </xf>
    <xf numFmtId="166" fontId="10" fillId="4" borderId="8" xfId="0" applyNumberFormat="1" applyFont="1" applyFill="1" applyBorder="1" applyAlignment="1">
      <alignment horizontal="center" vertical="center"/>
    </xf>
    <xf numFmtId="0" fontId="10" fillId="2" borderId="10" xfId="0" applyFont="1" applyFill="1" applyBorder="1" applyAlignment="1">
      <alignment horizontal="center" vertical="center" wrapText="1"/>
    </xf>
    <xf numFmtId="0" fontId="16" fillId="2" borderId="10" xfId="0" applyFont="1" applyFill="1" applyBorder="1" applyAlignment="1" applyProtection="1">
      <alignment horizontal="center" vertical="center"/>
      <protection locked="0"/>
    </xf>
    <xf numFmtId="0" fontId="16" fillId="5" borderId="10" xfId="0" applyFont="1" applyFill="1" applyBorder="1" applyAlignment="1" applyProtection="1">
      <alignment horizontal="center" vertical="center"/>
      <protection locked="0"/>
    </xf>
    <xf numFmtId="166" fontId="16" fillId="3" borderId="10" xfId="0" applyNumberFormat="1" applyFont="1" applyFill="1" applyBorder="1" applyAlignment="1" applyProtection="1">
      <alignment horizontal="center" vertical="center"/>
      <protection locked="0"/>
    </xf>
    <xf numFmtId="0" fontId="16" fillId="2" borderId="11" xfId="0" applyFont="1" applyFill="1" applyBorder="1" applyAlignment="1" applyProtection="1">
      <alignment horizontal="center" vertical="center"/>
      <protection locked="0"/>
    </xf>
    <xf numFmtId="166" fontId="16" fillId="3" borderId="11" xfId="0" applyNumberFormat="1" applyFont="1" applyFill="1" applyBorder="1" applyAlignment="1" applyProtection="1">
      <alignment horizontal="center" vertical="center"/>
      <protection locked="0"/>
    </xf>
    <xf numFmtId="0" fontId="16" fillId="5" borderId="11" xfId="0" applyFont="1" applyFill="1" applyBorder="1" applyAlignment="1" applyProtection="1">
      <alignment horizontal="center" vertical="center"/>
      <protection locked="0"/>
    </xf>
    <xf numFmtId="0" fontId="16" fillId="6" borderId="11" xfId="0" applyFont="1" applyFill="1" applyBorder="1" applyAlignment="1" applyProtection="1">
      <alignment horizontal="center" vertical="center"/>
      <protection locked="0"/>
    </xf>
    <xf numFmtId="0" fontId="16" fillId="2" borderId="9" xfId="0" applyFont="1" applyFill="1" applyBorder="1" applyAlignment="1" applyProtection="1">
      <alignment horizontal="center" vertical="center"/>
      <protection locked="0"/>
    </xf>
    <xf numFmtId="0" fontId="16" fillId="6" borderId="9" xfId="0" applyFont="1" applyFill="1" applyBorder="1" applyAlignment="1" applyProtection="1">
      <alignment horizontal="center" vertical="center"/>
      <protection locked="0"/>
    </xf>
    <xf numFmtId="0" fontId="10" fillId="2" borderId="11" xfId="0" applyFont="1" applyFill="1" applyBorder="1" applyAlignment="1">
      <alignment horizontal="center" vertical="center" wrapText="1"/>
    </xf>
    <xf numFmtId="0" fontId="16" fillId="2" borderId="12" xfId="0" applyFont="1" applyFill="1" applyBorder="1" applyAlignment="1" applyProtection="1">
      <alignment horizontal="center" vertical="center"/>
      <protection locked="0"/>
    </xf>
    <xf numFmtId="166" fontId="10" fillId="4" borderId="11" xfId="0" applyNumberFormat="1" applyFont="1" applyFill="1" applyBorder="1" applyAlignment="1">
      <alignment horizontal="center" vertical="center"/>
    </xf>
    <xf numFmtId="0" fontId="16" fillId="2" borderId="5" xfId="0" applyFont="1" applyFill="1" applyBorder="1" applyAlignment="1" applyProtection="1">
      <alignment horizontal="center" vertical="center"/>
      <protection locked="0"/>
    </xf>
    <xf numFmtId="166" fontId="10" fillId="11" borderId="8" xfId="0" applyNumberFormat="1" applyFont="1" applyFill="1" applyBorder="1" applyAlignment="1">
      <alignment horizontal="center" vertical="center"/>
    </xf>
    <xf numFmtId="0" fontId="16" fillId="11" borderId="10" xfId="0" applyFont="1" applyFill="1" applyBorder="1" applyAlignment="1" applyProtection="1">
      <alignment horizontal="center" vertical="center"/>
      <protection locked="0"/>
    </xf>
    <xf numFmtId="0" fontId="16" fillId="11" borderId="11" xfId="0" applyFont="1" applyFill="1" applyBorder="1" applyAlignment="1" applyProtection="1">
      <alignment horizontal="center" vertical="center"/>
      <protection locked="0"/>
    </xf>
    <xf numFmtId="0" fontId="16" fillId="11" borderId="12" xfId="0" applyFont="1" applyFill="1" applyBorder="1" applyAlignment="1" applyProtection="1">
      <alignment horizontal="center" vertical="center"/>
      <protection locked="0"/>
    </xf>
    <xf numFmtId="0" fontId="10" fillId="2" borderId="8" xfId="3" applyFont="1" applyFill="1" applyBorder="1" applyAlignment="1">
      <alignment horizontal="center" vertical="center" wrapText="1"/>
    </xf>
    <xf numFmtId="0" fontId="16" fillId="2" borderId="9" xfId="3" applyFont="1" applyFill="1" applyBorder="1" applyAlignment="1">
      <alignment horizontal="center" textRotation="90" wrapText="1"/>
    </xf>
    <xf numFmtId="0" fontId="16" fillId="2" borderId="7" xfId="3" applyFont="1" applyFill="1" applyBorder="1" applyAlignment="1">
      <alignment horizontal="center" textRotation="90" wrapText="1"/>
    </xf>
    <xf numFmtId="0" fontId="16" fillId="2" borderId="8" xfId="3" applyFont="1" applyFill="1" applyBorder="1" applyAlignment="1">
      <alignment horizontal="center" textRotation="90" wrapText="1"/>
    </xf>
    <xf numFmtId="0" fontId="10" fillId="2" borderId="8" xfId="3" applyFont="1" applyFill="1" applyBorder="1" applyAlignment="1">
      <alignment horizontal="center" vertical="center"/>
    </xf>
    <xf numFmtId="0" fontId="10" fillId="4" borderId="8" xfId="3" applyFont="1" applyFill="1" applyBorder="1" applyAlignment="1">
      <alignment horizontal="center" vertical="center"/>
    </xf>
    <xf numFmtId="0" fontId="16" fillId="2" borderId="11" xfId="3" applyFont="1" applyFill="1" applyBorder="1" applyAlignment="1">
      <alignment horizontal="center" vertical="center"/>
    </xf>
    <xf numFmtId="0" fontId="16" fillId="2" borderId="11" xfId="3" applyFont="1" applyFill="1" applyBorder="1" applyAlignment="1">
      <alignment vertical="center" wrapText="1"/>
    </xf>
    <xf numFmtId="0" fontId="10" fillId="2" borderId="11" xfId="3" applyFont="1" applyFill="1" applyBorder="1" applyAlignment="1">
      <alignment horizontal="center" vertical="center"/>
    </xf>
    <xf numFmtId="0" fontId="16" fillId="2" borderId="11" xfId="3" applyFont="1" applyFill="1" applyBorder="1" applyAlignment="1" applyProtection="1">
      <alignment horizontal="center" vertical="center"/>
      <protection locked="0"/>
    </xf>
    <xf numFmtId="166" fontId="16" fillId="3" borderId="11" xfId="3" applyNumberFormat="1" applyFont="1" applyFill="1" applyBorder="1" applyAlignment="1" applyProtection="1">
      <alignment horizontal="center" vertical="center"/>
      <protection locked="0"/>
    </xf>
    <xf numFmtId="0" fontId="16" fillId="0" borderId="11" xfId="3" applyFont="1" applyBorder="1" applyAlignment="1" applyProtection="1">
      <alignment horizontal="center" vertical="center"/>
      <protection locked="0"/>
    </xf>
    <xf numFmtId="166" fontId="16" fillId="0" borderId="11" xfId="3" applyNumberFormat="1" applyFont="1" applyBorder="1" applyAlignment="1" applyProtection="1">
      <alignment horizontal="center" vertical="center"/>
      <protection locked="0"/>
    </xf>
    <xf numFmtId="0" fontId="16" fillId="2" borderId="12" xfId="3" applyFont="1" applyFill="1" applyBorder="1" applyAlignment="1">
      <alignment horizontal="center" vertical="center"/>
    </xf>
    <xf numFmtId="0" fontId="16" fillId="2" borderId="12" xfId="3" applyFont="1" applyFill="1" applyBorder="1" applyAlignment="1">
      <alignment vertical="center" wrapText="1"/>
    </xf>
    <xf numFmtId="0" fontId="10" fillId="2" borderId="12" xfId="3" applyFont="1" applyFill="1" applyBorder="1" applyAlignment="1">
      <alignment horizontal="center" vertical="center"/>
    </xf>
    <xf numFmtId="0" fontId="16" fillId="2" borderId="12" xfId="3" applyFont="1" applyFill="1" applyBorder="1" applyAlignment="1" applyProtection="1">
      <alignment horizontal="center" vertical="center"/>
      <protection locked="0"/>
    </xf>
    <xf numFmtId="0" fontId="10" fillId="2" borderId="8" xfId="3" applyFont="1" applyFill="1" applyBorder="1" applyAlignment="1">
      <alignment horizontal="left" vertical="center" wrapText="1"/>
    </xf>
    <xf numFmtId="166" fontId="16" fillId="0" borderId="12" xfId="3" applyNumberFormat="1" applyFont="1" applyBorder="1" applyAlignment="1" applyProtection="1">
      <alignment horizontal="center" vertical="center"/>
      <protection locked="0"/>
    </xf>
    <xf numFmtId="0" fontId="16" fillId="11" borderId="11" xfId="3" applyFont="1" applyFill="1" applyBorder="1" applyAlignment="1" applyProtection="1">
      <alignment horizontal="center" vertical="center"/>
      <protection locked="0"/>
    </xf>
    <xf numFmtId="0" fontId="16" fillId="11" borderId="12" xfId="3" applyFont="1" applyFill="1" applyBorder="1" applyAlignment="1" applyProtection="1">
      <alignment horizontal="center" vertical="center"/>
      <protection locked="0"/>
    </xf>
    <xf numFmtId="0" fontId="23" fillId="2" borderId="9" xfId="0" applyFont="1" applyFill="1" applyBorder="1" applyAlignment="1">
      <alignment horizontal="center" textRotation="90" wrapText="1"/>
    </xf>
    <xf numFmtId="3" fontId="18" fillId="8" borderId="10" xfId="0" applyNumberFormat="1" applyFont="1" applyFill="1" applyBorder="1" applyAlignment="1" applyProtection="1">
      <alignment horizontal="center" vertical="center"/>
      <protection locked="0"/>
    </xf>
    <xf numFmtId="3" fontId="18" fillId="8" borderId="11" xfId="0" applyNumberFormat="1" applyFont="1" applyFill="1" applyBorder="1" applyAlignment="1" applyProtection="1">
      <alignment horizontal="center" vertical="center"/>
      <protection locked="0"/>
    </xf>
    <xf numFmtId="3" fontId="18" fillId="8" borderId="9" xfId="0" applyNumberFormat="1" applyFont="1" applyFill="1" applyBorder="1" applyAlignment="1" applyProtection="1">
      <alignment horizontal="center" vertical="center"/>
      <protection locked="0"/>
    </xf>
    <xf numFmtId="3" fontId="18" fillId="8" borderId="7" xfId="0" applyNumberFormat="1" applyFont="1" applyFill="1" applyBorder="1" applyAlignment="1" applyProtection="1">
      <alignment horizontal="center" vertical="center"/>
      <protection locked="0"/>
    </xf>
    <xf numFmtId="3" fontId="18" fillId="8" borderId="12" xfId="0" applyNumberFormat="1" applyFont="1" applyFill="1" applyBorder="1" applyAlignment="1" applyProtection="1">
      <alignment horizontal="center" vertical="center"/>
      <protection locked="0"/>
    </xf>
    <xf numFmtId="0" fontId="42" fillId="0" borderId="0" xfId="6" applyFont="1" applyAlignment="1">
      <alignment horizontal="center" vertical="center"/>
    </xf>
    <xf numFmtId="0" fontId="57" fillId="2" borderId="7" xfId="0" applyFont="1" applyFill="1" applyBorder="1" applyAlignment="1">
      <alignment horizontal="center" vertical="center" wrapText="1"/>
    </xf>
    <xf numFmtId="0" fontId="25" fillId="2" borderId="5" xfId="0" applyFont="1" applyFill="1" applyBorder="1" applyAlignment="1">
      <alignment vertical="center" wrapText="1"/>
    </xf>
    <xf numFmtId="0" fontId="23" fillId="2" borderId="5" xfId="0" applyFont="1" applyFill="1" applyBorder="1" applyAlignment="1">
      <alignment horizontal="center" vertical="center" wrapText="1"/>
    </xf>
    <xf numFmtId="0" fontId="23" fillId="2" borderId="17" xfId="0" applyFont="1" applyFill="1" applyBorder="1" applyAlignment="1">
      <alignment horizontal="center" vertical="center"/>
    </xf>
    <xf numFmtId="0" fontId="25" fillId="2" borderId="8" xfId="0" applyFont="1" applyFill="1" applyBorder="1" applyAlignment="1">
      <alignment vertical="center" wrapText="1"/>
    </xf>
    <xf numFmtId="3" fontId="14" fillId="8" borderId="13" xfId="0" applyNumberFormat="1" applyFont="1" applyFill="1" applyBorder="1" applyAlignment="1">
      <alignment horizontal="center" vertical="center"/>
    </xf>
    <xf numFmtId="0" fontId="49" fillId="0" borderId="4" xfId="0" applyFont="1" applyBorder="1" applyAlignment="1">
      <alignment vertical="center"/>
    </xf>
    <xf numFmtId="3" fontId="51" fillId="0" borderId="8" xfId="0" applyNumberFormat="1" applyFont="1" applyBorder="1" applyAlignment="1">
      <alignment horizontal="center"/>
    </xf>
    <xf numFmtId="0" fontId="11" fillId="2" borderId="8" xfId="0" applyFont="1" applyFill="1" applyBorder="1" applyAlignment="1">
      <alignment horizontal="center" vertical="center" wrapText="1"/>
    </xf>
    <xf numFmtId="3" fontId="51" fillId="4" borderId="8" xfId="0" applyNumberFormat="1" applyFont="1" applyFill="1" applyBorder="1" applyAlignment="1">
      <alignment horizontal="center" vertical="center" wrapText="1"/>
    </xf>
    <xf numFmtId="3" fontId="51" fillId="4" borderId="8" xfId="0" quotePrefix="1" applyNumberFormat="1" applyFont="1" applyFill="1" applyBorder="1" applyAlignment="1">
      <alignment horizontal="center" vertical="center"/>
    </xf>
    <xf numFmtId="3" fontId="51" fillId="4" borderId="8" xfId="0" quotePrefix="1" applyNumberFormat="1" applyFont="1" applyFill="1" applyBorder="1" applyAlignment="1">
      <alignment horizontal="center" vertical="center" wrapText="1"/>
    </xf>
    <xf numFmtId="10" fontId="22" fillId="10" borderId="8" xfId="0" applyNumberFormat="1" applyFont="1" applyFill="1" applyBorder="1" applyAlignment="1">
      <alignment horizontal="center" vertical="center" wrapText="1"/>
    </xf>
    <xf numFmtId="0" fontId="22" fillId="0" borderId="8" xfId="0" applyFont="1" applyBorder="1" applyAlignment="1">
      <alignment wrapText="1"/>
    </xf>
    <xf numFmtId="0" fontId="48" fillId="8" borderId="8" xfId="0" applyFont="1" applyFill="1" applyBorder="1" applyAlignment="1">
      <alignment horizontal="left" vertical="center" wrapText="1"/>
    </xf>
    <xf numFmtId="0" fontId="59" fillId="0" borderId="8" xfId="0" applyFont="1" applyBorder="1" applyAlignment="1">
      <alignment horizontal="center"/>
    </xf>
    <xf numFmtId="10" fontId="59" fillId="0" borderId="8" xfId="0" applyNumberFormat="1" applyFont="1" applyBorder="1" applyAlignment="1">
      <alignment horizontal="center" vertical="center"/>
    </xf>
    <xf numFmtId="0" fontId="48" fillId="0" borderId="8" xfId="0" applyFont="1" applyBorder="1" applyAlignment="1">
      <alignment wrapText="1"/>
    </xf>
    <xf numFmtId="3" fontId="18" fillId="12" borderId="8" xfId="0" applyNumberFormat="1" applyFont="1" applyFill="1" applyBorder="1" applyAlignment="1" applyProtection="1">
      <alignment horizontal="center" vertical="center"/>
      <protection locked="0"/>
    </xf>
    <xf numFmtId="0" fontId="16" fillId="8" borderId="12" xfId="0" applyFont="1" applyFill="1" applyBorder="1" applyAlignment="1">
      <alignment horizontal="center" vertical="center" wrapText="1"/>
    </xf>
    <xf numFmtId="3" fontId="18" fillId="0" borderId="13" xfId="0" applyNumberFormat="1" applyFont="1" applyBorder="1" applyAlignment="1" applyProtection="1">
      <alignment horizontal="center" vertical="center"/>
      <protection locked="0"/>
    </xf>
    <xf numFmtId="0" fontId="18" fillId="0" borderId="13" xfId="0" applyFont="1" applyBorder="1" applyAlignment="1">
      <alignment horizontal="left" vertical="center" wrapText="1"/>
    </xf>
    <xf numFmtId="0" fontId="23" fillId="0" borderId="5" xfId="0" applyFont="1" applyBorder="1" applyAlignment="1">
      <alignment horizontal="center" textRotation="90"/>
    </xf>
    <xf numFmtId="166" fontId="25" fillId="8" borderId="0" xfId="0" applyNumberFormat="1" applyFont="1" applyFill="1" applyAlignment="1">
      <alignment horizontal="center" vertical="center"/>
    </xf>
    <xf numFmtId="0" fontId="25" fillId="0" borderId="0" xfId="0" applyFont="1" applyAlignment="1">
      <alignment horizontal="center" vertical="center"/>
    </xf>
    <xf numFmtId="0" fontId="10" fillId="2" borderId="0" xfId="0" applyFont="1" applyFill="1" applyAlignment="1">
      <alignment horizontal="center" vertical="center" wrapText="1"/>
    </xf>
    <xf numFmtId="0" fontId="17" fillId="2" borderId="0" xfId="0" applyFont="1" applyFill="1" applyAlignment="1">
      <alignment horizontal="center" vertical="center" wrapText="1"/>
    </xf>
    <xf numFmtId="0" fontId="0" fillId="2" borderId="0" xfId="0" applyFill="1" applyAlignment="1">
      <alignment horizontal="center"/>
    </xf>
    <xf numFmtId="0" fontId="10" fillId="2" borderId="0" xfId="3" applyFont="1" applyFill="1" applyAlignment="1">
      <alignment horizontal="center" vertical="center"/>
    </xf>
    <xf numFmtId="0" fontId="16" fillId="2" borderId="5" xfId="0" quotePrefix="1" applyFont="1" applyFill="1" applyBorder="1" applyAlignment="1">
      <alignment horizontal="center" textRotation="90" wrapText="1"/>
    </xf>
    <xf numFmtId="0" fontId="18" fillId="2" borderId="11" xfId="0" applyFont="1" applyFill="1" applyBorder="1" applyAlignment="1">
      <alignment horizontal="left" vertical="center" wrapText="1"/>
    </xf>
    <xf numFmtId="0" fontId="18" fillId="2" borderId="7" xfId="4" applyFont="1" applyFill="1" applyBorder="1" applyAlignment="1">
      <alignment vertical="center" wrapText="1"/>
    </xf>
    <xf numFmtId="0" fontId="18" fillId="2" borderId="14" xfId="0" applyFont="1" applyFill="1" applyBorder="1" applyAlignment="1">
      <alignment horizontal="center" textRotation="90" wrapText="1"/>
    </xf>
    <xf numFmtId="0" fontId="10" fillId="9" borderId="0" xfId="0" applyFont="1" applyFill="1" applyAlignment="1">
      <alignment horizontal="center" vertical="center"/>
    </xf>
    <xf numFmtId="0" fontId="23" fillId="0" borderId="5" xfId="0" applyFont="1" applyBorder="1" applyAlignment="1">
      <alignment horizontal="center" textRotation="90" wrapText="1"/>
    </xf>
    <xf numFmtId="3" fontId="18" fillId="3" borderId="0" xfId="0" applyNumberFormat="1" applyFont="1" applyFill="1" applyAlignment="1" applyProtection="1">
      <alignment horizontal="center" vertical="center"/>
      <protection locked="0"/>
    </xf>
    <xf numFmtId="0" fontId="62" fillId="2" borderId="0" xfId="0" applyFont="1" applyFill="1"/>
    <xf numFmtId="0" fontId="25" fillId="2" borderId="0" xfId="0" applyFont="1" applyFill="1" applyAlignment="1">
      <alignment vertical="center" wrapText="1"/>
    </xf>
    <xf numFmtId="0" fontId="16" fillId="0" borderId="5" xfId="0" applyFont="1" applyBorder="1" applyAlignment="1" applyProtection="1">
      <alignment horizontal="center" textRotation="90" wrapText="1"/>
      <protection locked="0"/>
    </xf>
    <xf numFmtId="0" fontId="18" fillId="0" borderId="5" xfId="0" applyFont="1" applyBorder="1" applyAlignment="1">
      <alignment horizontal="center" textRotation="90" wrapText="1"/>
    </xf>
    <xf numFmtId="0" fontId="44" fillId="2" borderId="0" xfId="4" applyFont="1" applyFill="1"/>
    <xf numFmtId="0" fontId="57" fillId="0" borderId="8" xfId="0" applyFont="1" applyBorder="1" applyAlignment="1">
      <alignment horizontal="center" vertical="center" wrapText="1"/>
    </xf>
    <xf numFmtId="0" fontId="0" fillId="0" borderId="8" xfId="0" applyBorder="1"/>
    <xf numFmtId="3" fontId="51" fillId="8" borderId="8" xfId="0" applyNumberFormat="1" applyFont="1" applyFill="1" applyBorder="1" applyAlignment="1">
      <alignment horizontal="left" vertical="center" wrapText="1"/>
    </xf>
    <xf numFmtId="10" fontId="51" fillId="0" borderId="8" xfId="0" applyNumberFormat="1" applyFont="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0" fillId="0" borderId="0" xfId="0" applyAlignment="1">
      <alignment horizontal="center" vertical="center"/>
    </xf>
    <xf numFmtId="0" fontId="0" fillId="0" borderId="0" xfId="0" applyAlignment="1">
      <alignment wrapText="1"/>
    </xf>
    <xf numFmtId="0" fontId="25" fillId="8" borderId="0" xfId="0" applyFont="1" applyFill="1" applyAlignment="1">
      <alignment horizontal="center" vertical="center"/>
    </xf>
    <xf numFmtId="0" fontId="0" fillId="8" borderId="0" xfId="0" applyFill="1"/>
    <xf numFmtId="0" fontId="0" fillId="8" borderId="0" xfId="0" applyFill="1" applyAlignment="1">
      <alignment vertical="center"/>
    </xf>
    <xf numFmtId="166" fontId="25" fillId="8" borderId="23" xfId="0" applyNumberFormat="1" applyFont="1" applyFill="1" applyBorder="1" applyAlignment="1">
      <alignment horizontal="center" vertical="center"/>
    </xf>
    <xf numFmtId="0" fontId="0" fillId="8" borderId="0" xfId="0" applyFill="1" applyAlignment="1">
      <alignment horizontal="center" vertical="center"/>
    </xf>
    <xf numFmtId="3" fontId="15" fillId="0" borderId="12" xfId="0" applyNumberFormat="1" applyFont="1" applyBorder="1" applyAlignment="1">
      <alignment horizontal="center" vertical="center"/>
    </xf>
    <xf numFmtId="0" fontId="12" fillId="8" borderId="0" xfId="0" applyFont="1" applyFill="1"/>
    <xf numFmtId="0" fontId="10" fillId="8" borderId="0" xfId="0" applyFont="1" applyFill="1" applyAlignment="1">
      <alignment horizontal="center" vertical="center"/>
    </xf>
    <xf numFmtId="0" fontId="12" fillId="8" borderId="0" xfId="0" applyFont="1" applyFill="1" applyAlignment="1">
      <alignment horizontal="center" vertical="center"/>
    </xf>
    <xf numFmtId="0" fontId="16" fillId="8" borderId="0" xfId="0" applyFont="1" applyFill="1"/>
    <xf numFmtId="0" fontId="0" fillId="8" borderId="0" xfId="0" applyFill="1" applyAlignment="1">
      <alignment horizontal="center"/>
    </xf>
    <xf numFmtId="0" fontId="16" fillId="8" borderId="0" xfId="0" applyFont="1" applyFill="1" applyAlignment="1">
      <alignment horizontal="center"/>
    </xf>
    <xf numFmtId="0" fontId="19" fillId="8" borderId="0" xfId="0" applyFont="1" applyFill="1" applyAlignment="1">
      <alignment horizontal="center" vertical="center"/>
    </xf>
    <xf numFmtId="0" fontId="11" fillId="8" borderId="0" xfId="0" applyFont="1" applyFill="1" applyAlignment="1">
      <alignment horizontal="center" vertical="center"/>
    </xf>
    <xf numFmtId="0" fontId="18" fillId="8" borderId="0" xfId="0" applyFont="1" applyFill="1" applyAlignment="1">
      <alignment horizontal="center" vertical="center"/>
    </xf>
    <xf numFmtId="0" fontId="18" fillId="8" borderId="0" xfId="0" applyFont="1" applyFill="1" applyAlignment="1">
      <alignment vertical="center" wrapText="1"/>
    </xf>
    <xf numFmtId="0" fontId="18" fillId="8" borderId="0" xfId="0" applyFont="1" applyFill="1" applyAlignment="1">
      <alignment vertical="center"/>
    </xf>
    <xf numFmtId="0" fontId="16" fillId="8" borderId="0" xfId="0" applyFont="1" applyFill="1" applyAlignment="1">
      <alignment horizontal="center" vertical="center"/>
    </xf>
    <xf numFmtId="0" fontId="16" fillId="8" borderId="0" xfId="0" applyFont="1" applyFill="1" applyAlignment="1">
      <alignment horizontal="center" textRotation="90" wrapText="1"/>
    </xf>
    <xf numFmtId="0" fontId="11" fillId="8" borderId="0" xfId="0" applyFont="1" applyFill="1"/>
    <xf numFmtId="0" fontId="62" fillId="8" borderId="0" xfId="0" applyFont="1" applyFill="1"/>
    <xf numFmtId="0" fontId="11" fillId="8" borderId="0" xfId="0" applyFont="1" applyFill="1" applyAlignment="1">
      <alignment horizontal="center"/>
    </xf>
    <xf numFmtId="0" fontId="10" fillId="8" borderId="0" xfId="0" applyFont="1" applyFill="1"/>
    <xf numFmtId="0" fontId="10" fillId="8" borderId="0" xfId="0" applyFont="1" applyFill="1" applyAlignment="1">
      <alignment horizontal="center"/>
    </xf>
    <xf numFmtId="0" fontId="12" fillId="8" borderId="0" xfId="0" applyFont="1" applyFill="1" applyAlignment="1">
      <alignment horizontal="center"/>
    </xf>
    <xf numFmtId="0" fontId="11" fillId="2" borderId="8" xfId="3" applyFont="1" applyFill="1" applyBorder="1" applyAlignment="1">
      <alignment horizontal="center" vertical="center" wrapText="1"/>
    </xf>
    <xf numFmtId="0" fontId="18" fillId="8" borderId="0" xfId="3" applyFont="1" applyFill="1" applyAlignment="1">
      <alignment horizontal="center" wrapText="1"/>
    </xf>
    <xf numFmtId="0" fontId="19" fillId="8" borderId="0" xfId="3" applyFont="1" applyFill="1" applyAlignment="1">
      <alignment horizontal="center" vertical="center" wrapText="1"/>
    </xf>
    <xf numFmtId="0" fontId="10" fillId="8" borderId="0" xfId="3" applyFont="1" applyFill="1" applyAlignment="1">
      <alignment horizontal="center" vertical="center"/>
    </xf>
    <xf numFmtId="0" fontId="12" fillId="8" borderId="0" xfId="3" applyFont="1" applyFill="1"/>
    <xf numFmtId="3" fontId="0" fillId="5" borderId="10" xfId="0" applyNumberFormat="1" applyFill="1" applyBorder="1" applyAlignment="1" applyProtection="1">
      <alignment horizontal="center" vertical="center"/>
      <protection locked="0"/>
    </xf>
    <xf numFmtId="3" fontId="0" fillId="3" borderId="10" xfId="0" applyNumberFormat="1" applyFill="1" applyBorder="1" applyAlignment="1" applyProtection="1">
      <alignment horizontal="center" vertical="center"/>
      <protection locked="0"/>
    </xf>
    <xf numFmtId="3" fontId="0" fillId="2" borderId="10" xfId="0" applyNumberFormat="1" applyFill="1" applyBorder="1" applyAlignment="1" applyProtection="1">
      <alignment horizontal="center" vertical="center"/>
      <protection locked="0"/>
    </xf>
    <xf numFmtId="3" fontId="0" fillId="2" borderId="11" xfId="0" applyNumberFormat="1" applyFill="1" applyBorder="1" applyAlignment="1" applyProtection="1">
      <alignment horizontal="center" vertical="center"/>
      <protection locked="0"/>
    </xf>
    <xf numFmtId="3" fontId="0" fillId="3" borderId="11" xfId="0" applyNumberFormat="1" applyFill="1" applyBorder="1" applyAlignment="1" applyProtection="1">
      <alignment horizontal="center" vertical="center"/>
      <protection locked="0"/>
    </xf>
    <xf numFmtId="3" fontId="0" fillId="2" borderId="9" xfId="0" applyNumberFormat="1" applyFill="1" applyBorder="1" applyAlignment="1" applyProtection="1">
      <alignment horizontal="center" vertical="center"/>
      <protection locked="0"/>
    </xf>
    <xf numFmtId="3" fontId="0" fillId="2" borderId="4" xfId="0" applyNumberFormat="1" applyFill="1" applyBorder="1" applyAlignment="1" applyProtection="1">
      <alignment horizontal="center" vertical="center"/>
      <protection locked="0"/>
    </xf>
    <xf numFmtId="3" fontId="0" fillId="2" borderId="18" xfId="0" applyNumberFormat="1" applyFill="1" applyBorder="1" applyAlignment="1" applyProtection="1">
      <alignment horizontal="center" vertical="center"/>
      <protection locked="0"/>
    </xf>
    <xf numFmtId="3" fontId="0" fillId="8" borderId="11" xfId="0" applyNumberFormat="1" applyFill="1" applyBorder="1" applyAlignment="1" applyProtection="1">
      <alignment horizontal="center" vertical="center"/>
      <protection locked="0"/>
    </xf>
    <xf numFmtId="3" fontId="0" fillId="2" borderId="12" xfId="0" applyNumberFormat="1" applyFill="1" applyBorder="1" applyAlignment="1" applyProtection="1">
      <alignment horizontal="center" vertical="center"/>
      <protection locked="0"/>
    </xf>
    <xf numFmtId="3" fontId="0" fillId="2" borderId="13" xfId="0" applyNumberFormat="1" applyFill="1" applyBorder="1" applyAlignment="1" applyProtection="1">
      <alignment horizontal="center" vertical="center"/>
      <protection locked="0"/>
    </xf>
    <xf numFmtId="3" fontId="0" fillId="2" borderId="5" xfId="0" applyNumberFormat="1" applyFill="1" applyBorder="1" applyAlignment="1" applyProtection="1">
      <alignment horizontal="center" vertical="center"/>
      <protection locked="0"/>
    </xf>
    <xf numFmtId="3" fontId="0" fillId="2" borderId="15" xfId="0" applyNumberFormat="1" applyFill="1" applyBorder="1" applyAlignment="1" applyProtection="1">
      <alignment horizontal="center" vertical="center"/>
      <protection locked="0"/>
    </xf>
    <xf numFmtId="3" fontId="0" fillId="2" borderId="16" xfId="0" applyNumberFormat="1" applyFill="1" applyBorder="1" applyAlignment="1" applyProtection="1">
      <alignment horizontal="center" vertical="center"/>
      <protection locked="0"/>
    </xf>
    <xf numFmtId="3" fontId="0" fillId="2" borderId="19" xfId="0" applyNumberFormat="1" applyFill="1" applyBorder="1" applyAlignment="1" applyProtection="1">
      <alignment horizontal="center" vertical="center"/>
      <protection locked="0"/>
    </xf>
    <xf numFmtId="3" fontId="0" fillId="2" borderId="20" xfId="0" applyNumberFormat="1" applyFill="1" applyBorder="1" applyAlignment="1" applyProtection="1">
      <alignment horizontal="center" vertical="center"/>
      <protection locked="0"/>
    </xf>
    <xf numFmtId="3" fontId="0" fillId="0" borderId="15" xfId="0" applyNumberFormat="1" applyBorder="1" applyAlignment="1" applyProtection="1">
      <alignment horizontal="center" vertical="center"/>
      <protection locked="0"/>
    </xf>
    <xf numFmtId="3" fontId="0" fillId="0" borderId="16" xfId="0" applyNumberFormat="1" applyBorder="1" applyAlignment="1" applyProtection="1">
      <alignment horizontal="center" vertical="center"/>
      <protection locked="0"/>
    </xf>
    <xf numFmtId="3" fontId="0" fillId="0" borderId="5" xfId="0" applyNumberFormat="1" applyBorder="1" applyAlignment="1" applyProtection="1">
      <alignment horizontal="center" vertical="center"/>
      <protection locked="0"/>
    </xf>
    <xf numFmtId="3" fontId="0" fillId="0" borderId="19" xfId="0" applyNumberFormat="1" applyBorder="1" applyAlignment="1" applyProtection="1">
      <alignment horizontal="center" vertical="center"/>
      <protection locked="0"/>
    </xf>
    <xf numFmtId="3" fontId="0" fillId="0" borderId="20" xfId="0" applyNumberFormat="1" applyBorder="1" applyAlignment="1" applyProtection="1">
      <alignment horizontal="center" vertical="center"/>
      <protection locked="0"/>
    </xf>
    <xf numFmtId="3" fontId="0" fillId="0" borderId="11" xfId="0" applyNumberFormat="1" applyBorder="1" applyAlignment="1" applyProtection="1">
      <alignment horizontal="center" vertical="center"/>
      <protection locked="0"/>
    </xf>
    <xf numFmtId="3" fontId="0" fillId="0" borderId="28" xfId="0" applyNumberFormat="1" applyBorder="1" applyAlignment="1" applyProtection="1">
      <alignment horizontal="center" vertical="center"/>
      <protection locked="0"/>
    </xf>
    <xf numFmtId="3" fontId="0" fillId="0" borderId="29" xfId="0" applyNumberFormat="1" applyBorder="1" applyAlignment="1" applyProtection="1">
      <alignment horizontal="center" vertical="center"/>
      <protection locked="0"/>
    </xf>
    <xf numFmtId="3" fontId="0" fillId="0" borderId="13" xfId="0" applyNumberFormat="1" applyBorder="1" applyAlignment="1" applyProtection="1">
      <alignment horizontal="center" vertical="center"/>
      <protection locked="0"/>
    </xf>
    <xf numFmtId="3" fontId="0" fillId="0" borderId="26" xfId="0" applyNumberFormat="1" applyBorder="1" applyAlignment="1" applyProtection="1">
      <alignment horizontal="center" vertical="center"/>
      <protection locked="0"/>
    </xf>
    <xf numFmtId="3" fontId="0" fillId="0" borderId="27" xfId="0" applyNumberFormat="1" applyBorder="1" applyAlignment="1" applyProtection="1">
      <alignment horizontal="center" vertical="center"/>
      <protection locked="0"/>
    </xf>
    <xf numFmtId="3" fontId="0" fillId="0" borderId="12" xfId="0" applyNumberFormat="1" applyBorder="1" applyAlignment="1" applyProtection="1">
      <alignment horizontal="center" vertical="center"/>
      <protection locked="0"/>
    </xf>
    <xf numFmtId="3" fontId="0" fillId="11" borderId="17" xfId="0" applyNumberFormat="1" applyFill="1" applyBorder="1" applyAlignment="1" applyProtection="1">
      <alignment horizontal="center" vertical="center"/>
      <protection locked="0"/>
    </xf>
    <xf numFmtId="3" fontId="0" fillId="11" borderId="30" xfId="0" applyNumberFormat="1" applyFill="1" applyBorder="1" applyAlignment="1" applyProtection="1">
      <alignment horizontal="center" vertical="center"/>
      <protection locked="0"/>
    </xf>
    <xf numFmtId="3" fontId="0" fillId="11" borderId="31" xfId="0" applyNumberFormat="1" applyFill="1" applyBorder="1" applyAlignment="1" applyProtection="1">
      <alignment horizontal="center" vertical="center"/>
      <protection locked="0"/>
    </xf>
    <xf numFmtId="3" fontId="0" fillId="11" borderId="11" xfId="0" applyNumberFormat="1" applyFill="1" applyBorder="1" applyAlignment="1" applyProtection="1">
      <alignment horizontal="center" vertical="center"/>
      <protection locked="0"/>
    </xf>
    <xf numFmtId="3" fontId="0" fillId="11" borderId="19" xfId="0" applyNumberFormat="1" applyFill="1" applyBorder="1" applyAlignment="1" applyProtection="1">
      <alignment horizontal="center" vertical="center"/>
      <protection locked="0"/>
    </xf>
    <xf numFmtId="3" fontId="0" fillId="11" borderId="20" xfId="0" applyNumberFormat="1" applyFill="1" applyBorder="1" applyAlignment="1" applyProtection="1">
      <alignment horizontal="center" vertical="center"/>
      <protection locked="0"/>
    </xf>
    <xf numFmtId="3" fontId="0" fillId="11" borderId="13" xfId="0" applyNumberFormat="1" applyFill="1" applyBorder="1" applyAlignment="1" applyProtection="1">
      <alignment horizontal="center" vertical="center"/>
      <protection locked="0"/>
    </xf>
    <xf numFmtId="3" fontId="0" fillId="11" borderId="28" xfId="0" applyNumberFormat="1" applyFill="1" applyBorder="1" applyAlignment="1" applyProtection="1">
      <alignment horizontal="center" vertical="center"/>
      <protection locked="0"/>
    </xf>
    <xf numFmtId="3" fontId="0" fillId="11" borderId="29" xfId="0" applyNumberFormat="1" applyFill="1" applyBorder="1" applyAlignment="1" applyProtection="1">
      <alignment horizontal="center" vertical="center"/>
      <protection locked="0"/>
    </xf>
    <xf numFmtId="3" fontId="0" fillId="11" borderId="12" xfId="0" applyNumberFormat="1" applyFill="1" applyBorder="1" applyAlignment="1" applyProtection="1">
      <alignment horizontal="center" vertical="center"/>
      <protection locked="0"/>
    </xf>
    <xf numFmtId="3" fontId="0" fillId="11" borderId="26" xfId="0" applyNumberFormat="1" applyFill="1" applyBorder="1" applyAlignment="1" applyProtection="1">
      <alignment horizontal="center" vertical="center"/>
      <protection locked="0"/>
    </xf>
    <xf numFmtId="3" fontId="0" fillId="11" borderId="27" xfId="0" applyNumberFormat="1" applyFill="1" applyBorder="1" applyAlignment="1" applyProtection="1">
      <alignment horizontal="center" vertical="center"/>
      <protection locked="0"/>
    </xf>
    <xf numFmtId="0" fontId="0" fillId="2" borderId="0" xfId="0" applyFill="1"/>
    <xf numFmtId="0" fontId="0" fillId="2" borderId="0" xfId="0" applyFill="1" applyAlignment="1">
      <alignment vertical="center" wrapText="1"/>
    </xf>
    <xf numFmtId="0" fontId="25" fillId="2" borderId="0" xfId="0" applyFont="1" applyFill="1" applyAlignment="1">
      <alignment horizontal="left" vertical="center" wrapText="1"/>
    </xf>
    <xf numFmtId="0" fontId="14" fillId="2" borderId="0" xfId="0" applyFont="1" applyFill="1" applyAlignment="1">
      <alignment horizontal="center" vertical="center" wrapText="1"/>
    </xf>
    <xf numFmtId="0" fontId="25" fillId="2" borderId="0" xfId="0" applyFont="1" applyFill="1" applyAlignment="1">
      <alignment horizontal="center" vertical="center" wrapText="1"/>
    </xf>
    <xf numFmtId="0" fontId="0" fillId="2" borderId="0" xfId="0" applyFill="1" applyAlignment="1" applyProtection="1">
      <alignment vertical="center" wrapText="1"/>
      <protection locked="0"/>
    </xf>
    <xf numFmtId="0" fontId="8" fillId="2" borderId="0" xfId="0" applyFont="1" applyFill="1" applyAlignment="1">
      <alignment vertical="center"/>
    </xf>
    <xf numFmtId="3" fontId="0" fillId="2" borderId="11" xfId="0" applyNumberFormat="1" applyFill="1" applyBorder="1" applyAlignment="1">
      <alignment horizontal="center" vertical="center"/>
    </xf>
    <xf numFmtId="3" fontId="0" fillId="2" borderId="10" xfId="0" applyNumberFormat="1" applyFill="1" applyBorder="1" applyAlignment="1" applyProtection="1">
      <alignment horizontal="center" vertical="center" wrapText="1"/>
      <protection locked="0"/>
    </xf>
    <xf numFmtId="3" fontId="14" fillId="0" borderId="12" xfId="0" applyNumberFormat="1" applyFont="1" applyBorder="1" applyAlignment="1">
      <alignment horizontal="center" vertical="center"/>
    </xf>
    <xf numFmtId="3" fontId="0" fillId="3" borderId="12" xfId="0" applyNumberFormat="1" applyFill="1" applyBorder="1" applyAlignment="1" applyProtection="1">
      <alignment horizontal="center" vertical="center"/>
      <protection locked="0"/>
    </xf>
    <xf numFmtId="3" fontId="0" fillId="2" borderId="7" xfId="0" applyNumberFormat="1" applyFill="1" applyBorder="1" applyAlignment="1" applyProtection="1">
      <alignment horizontal="center" vertical="center"/>
      <protection locked="0"/>
    </xf>
    <xf numFmtId="3" fontId="0" fillId="7" borderId="8" xfId="0" applyNumberFormat="1" applyFill="1" applyBorder="1" applyAlignment="1">
      <alignment horizontal="center" vertical="center"/>
    </xf>
    <xf numFmtId="0" fontId="18" fillId="2" borderId="9" xfId="0" applyFont="1" applyFill="1" applyBorder="1" applyAlignment="1">
      <alignment vertical="center"/>
    </xf>
    <xf numFmtId="0" fontId="10" fillId="8" borderId="0" xfId="0" applyFont="1" applyFill="1" applyAlignment="1">
      <alignment horizontal="center" vertical="center" textRotation="90" wrapText="1"/>
    </xf>
    <xf numFmtId="0" fontId="33" fillId="8" borderId="0" xfId="0" applyFont="1" applyFill="1" applyAlignment="1">
      <alignment horizontal="center" vertical="center"/>
    </xf>
    <xf numFmtId="0" fontId="15" fillId="8" borderId="0" xfId="0" applyFont="1" applyFill="1" applyAlignment="1">
      <alignment horizontal="center" vertical="center"/>
    </xf>
    <xf numFmtId="0" fontId="8" fillId="8" borderId="0" xfId="0" applyFont="1" applyFill="1"/>
    <xf numFmtId="0" fontId="57" fillId="2" borderId="9" xfId="0" applyFont="1" applyFill="1" applyBorder="1" applyAlignment="1">
      <alignment horizontal="center" vertical="center"/>
    </xf>
    <xf numFmtId="1" fontId="10" fillId="2" borderId="0" xfId="0" applyNumberFormat="1" applyFont="1" applyFill="1" applyAlignment="1">
      <alignment horizontal="center" vertical="center"/>
    </xf>
    <xf numFmtId="1" fontId="10" fillId="8" borderId="0" xfId="0" applyNumberFormat="1" applyFont="1" applyFill="1" applyAlignment="1">
      <alignment horizontal="center" vertical="center"/>
    </xf>
    <xf numFmtId="3" fontId="10" fillId="2" borderId="17" xfId="0" applyNumberFormat="1" applyFont="1" applyFill="1" applyBorder="1" applyAlignment="1">
      <alignment horizontal="center" vertical="center" wrapText="1"/>
    </xf>
    <xf numFmtId="3" fontId="10" fillId="2" borderId="12" xfId="0" applyNumberFormat="1" applyFont="1" applyFill="1" applyBorder="1" applyAlignment="1" applyProtection="1">
      <alignment horizontal="center" vertical="center"/>
      <protection locked="0"/>
    </xf>
    <xf numFmtId="3" fontId="16" fillId="2" borderId="11" xfId="0" applyNumberFormat="1" applyFont="1" applyFill="1" applyBorder="1" applyAlignment="1">
      <alignment horizontal="center" vertical="center" wrapText="1"/>
    </xf>
    <xf numFmtId="3" fontId="16" fillId="2" borderId="12" xfId="0" applyNumberFormat="1" applyFont="1" applyFill="1" applyBorder="1" applyAlignment="1">
      <alignment horizontal="center" vertical="center" wrapText="1"/>
    </xf>
    <xf numFmtId="0" fontId="15" fillId="2" borderId="0" xfId="0" quotePrefix="1" applyFont="1" applyFill="1"/>
    <xf numFmtId="0" fontId="15" fillId="2" borderId="0" xfId="0" applyFont="1" applyFill="1"/>
    <xf numFmtId="0" fontId="19" fillId="0" borderId="8" xfId="0" applyFont="1" applyBorder="1" applyAlignment="1">
      <alignment horizontal="center" vertical="center"/>
    </xf>
    <xf numFmtId="0" fontId="19" fillId="0" borderId="2" xfId="0" applyFont="1" applyBorder="1" applyAlignment="1">
      <alignment horizontal="center" vertical="center"/>
    </xf>
    <xf numFmtId="0" fontId="6" fillId="0" borderId="5" xfId="0" applyFont="1" applyBorder="1" applyAlignment="1">
      <alignment horizontal="center" vertical="center"/>
    </xf>
    <xf numFmtId="0" fontId="42" fillId="0" borderId="0" xfId="0" applyFont="1" applyAlignment="1">
      <alignment horizontal="center" vertical="center"/>
    </xf>
    <xf numFmtId="0" fontId="6" fillId="0" borderId="13" xfId="0" applyFont="1" applyBorder="1" applyAlignment="1">
      <alignment horizontal="center" vertical="center"/>
    </xf>
    <xf numFmtId="0" fontId="51" fillId="0" borderId="0" xfId="0" applyFont="1"/>
    <xf numFmtId="0" fontId="64" fillId="0" borderId="34" xfId="0" applyFont="1" applyBorder="1" applyAlignment="1">
      <alignment vertical="top"/>
    </xf>
    <xf numFmtId="0" fontId="51" fillId="0" borderId="36" xfId="0" applyFont="1" applyBorder="1"/>
    <xf numFmtId="0" fontId="51" fillId="0" borderId="35" xfId="0" applyFont="1" applyBorder="1"/>
    <xf numFmtId="0" fontId="65" fillId="0" borderId="0" xfId="0" applyFont="1"/>
    <xf numFmtId="0" fontId="58" fillId="0" borderId="35" xfId="0" applyFont="1" applyBorder="1"/>
    <xf numFmtId="0" fontId="60" fillId="0" borderId="0" xfId="0" applyFont="1" applyAlignment="1">
      <alignment horizontal="center"/>
    </xf>
    <xf numFmtId="0" fontId="60" fillId="0" borderId="36" xfId="0" applyFont="1" applyBorder="1" applyAlignment="1">
      <alignment horizontal="center"/>
    </xf>
    <xf numFmtId="0" fontId="24" fillId="0" borderId="0" xfId="0" applyFont="1"/>
    <xf numFmtId="0" fontId="24" fillId="0" borderId="35" xfId="0" applyFont="1" applyBorder="1"/>
    <xf numFmtId="0" fontId="51" fillId="0" borderId="0" xfId="0" applyFont="1" applyAlignment="1">
      <alignment horizontal="center" vertical="center"/>
    </xf>
    <xf numFmtId="0" fontId="51" fillId="0" borderId="35" xfId="0" applyFont="1" applyBorder="1" applyAlignment="1">
      <alignment horizontal="center" vertical="center"/>
    </xf>
    <xf numFmtId="0" fontId="66" fillId="0" borderId="0" xfId="0" applyFont="1" applyAlignment="1">
      <alignment vertical="center"/>
    </xf>
    <xf numFmtId="0" fontId="65" fillId="0" borderId="35" xfId="0" applyFont="1" applyBorder="1" applyAlignment="1">
      <alignment horizontal="center"/>
    </xf>
    <xf numFmtId="0" fontId="65" fillId="0" borderId="0" xfId="0" applyFont="1" applyAlignment="1">
      <alignment horizontal="center"/>
    </xf>
    <xf numFmtId="0" fontId="65" fillId="0" borderId="36" xfId="0" applyFont="1" applyBorder="1" applyAlignment="1">
      <alignment horizontal="center"/>
    </xf>
    <xf numFmtId="0" fontId="24" fillId="0" borderId="32" xfId="0" applyFont="1" applyBorder="1" applyAlignment="1">
      <alignment horizontal="center" wrapText="1"/>
    </xf>
    <xf numFmtId="0" fontId="24" fillId="0" borderId="33" xfId="0" applyFont="1" applyBorder="1" applyAlignment="1">
      <alignment horizontal="center"/>
    </xf>
    <xf numFmtId="0" fontId="64" fillId="0" borderId="33" xfId="0" applyFont="1" applyBorder="1" applyAlignment="1">
      <alignment horizontal="center" vertical="top"/>
    </xf>
    <xf numFmtId="0" fontId="58" fillId="0" borderId="35" xfId="0" applyFont="1" applyBorder="1" applyAlignment="1">
      <alignment horizontal="center"/>
    </xf>
    <xf numFmtId="0" fontId="58" fillId="0" borderId="0" xfId="0" applyFont="1" applyAlignment="1">
      <alignment horizontal="center"/>
    </xf>
    <xf numFmtId="0" fontId="67" fillId="0" borderId="35" xfId="0" applyFont="1" applyBorder="1" applyAlignment="1">
      <alignment horizontal="center"/>
    </xf>
    <xf numFmtId="0" fontId="67" fillId="0" borderId="0" xfId="0" applyFont="1" applyAlignment="1">
      <alignment horizontal="center"/>
    </xf>
    <xf numFmtId="0" fontId="67" fillId="0" borderId="36" xfId="0" applyFont="1" applyBorder="1" applyAlignment="1">
      <alignment horizontal="center"/>
    </xf>
    <xf numFmtId="0" fontId="68" fillId="0" borderId="35" xfId="0" applyFont="1" applyBorder="1" applyAlignment="1">
      <alignment horizontal="center"/>
    </xf>
    <xf numFmtId="0" fontId="68" fillId="0" borderId="0" xfId="0" applyFont="1" applyAlignment="1">
      <alignment horizontal="center"/>
    </xf>
    <xf numFmtId="0" fontId="68" fillId="0" borderId="36" xfId="0" applyFont="1" applyBorder="1" applyAlignment="1">
      <alignment horizontal="center"/>
    </xf>
    <xf numFmtId="0" fontId="24" fillId="0" borderId="0" xfId="0" applyFont="1" applyAlignment="1">
      <alignment horizontal="center"/>
    </xf>
    <xf numFmtId="0" fontId="24" fillId="0" borderId="36" xfId="0" applyFont="1" applyBorder="1" applyAlignment="1">
      <alignment horizontal="center"/>
    </xf>
    <xf numFmtId="0" fontId="52" fillId="0" borderId="37" xfId="0" applyFont="1" applyBorder="1" applyAlignment="1">
      <alignment horizontal="center"/>
    </xf>
    <xf numFmtId="0" fontId="52" fillId="0" borderId="38" xfId="0" applyFont="1" applyBorder="1" applyAlignment="1">
      <alignment horizontal="center"/>
    </xf>
    <xf numFmtId="0" fontId="52" fillId="0" borderId="39" xfId="0" applyFont="1" applyBorder="1" applyAlignment="1">
      <alignment horizontal="center"/>
    </xf>
    <xf numFmtId="0" fontId="60" fillId="0" borderId="0" xfId="0" applyFont="1" applyAlignment="1">
      <alignment horizontal="center"/>
    </xf>
    <xf numFmtId="0" fontId="60" fillId="0" borderId="36" xfId="0" applyFont="1" applyBorder="1" applyAlignment="1">
      <alignment horizontal="center"/>
    </xf>
    <xf numFmtId="0" fontId="44" fillId="0" borderId="0" xfId="0" applyFont="1" applyAlignment="1">
      <alignment horizontal="center" vertical="center"/>
    </xf>
    <xf numFmtId="0" fontId="35" fillId="0" borderId="0" xfId="0" applyFont="1" applyAlignment="1">
      <alignment horizontal="center" vertical="center"/>
    </xf>
    <xf numFmtId="0" fontId="35" fillId="0" borderId="36" xfId="0" applyFont="1" applyBorder="1" applyAlignment="1">
      <alignment horizontal="center" vertical="center"/>
    </xf>
    <xf numFmtId="0" fontId="51" fillId="0" borderId="0" xfId="0" applyFont="1" applyAlignment="1">
      <alignment horizontal="center"/>
    </xf>
    <xf numFmtId="0" fontId="51" fillId="0" borderId="36" xfId="0" applyFont="1" applyBorder="1" applyAlignment="1">
      <alignment horizontal="center"/>
    </xf>
    <xf numFmtId="0" fontId="23" fillId="0" borderId="5" xfId="0" applyFont="1" applyBorder="1" applyAlignment="1">
      <alignment horizontal="center" textRotation="90" wrapText="1"/>
    </xf>
    <xf numFmtId="0" fontId="23" fillId="0" borderId="9" xfId="0" applyFont="1" applyBorder="1" applyAlignment="1">
      <alignment horizontal="center" textRotation="90" wrapText="1"/>
    </xf>
    <xf numFmtId="0" fontId="44" fillId="0" borderId="2" xfId="0" applyFont="1" applyBorder="1" applyAlignment="1">
      <alignment horizontal="center" vertical="center"/>
    </xf>
    <xf numFmtId="0" fontId="44" fillId="0" borderId="6" xfId="0" applyFont="1" applyBorder="1" applyAlignment="1">
      <alignment horizontal="center" vertical="center"/>
    </xf>
    <xf numFmtId="0" fontId="44" fillId="0" borderId="3" xfId="0" applyFont="1" applyBorder="1" applyAlignment="1">
      <alignment horizontal="center" vertical="center"/>
    </xf>
    <xf numFmtId="0" fontId="43" fillId="0" borderId="4" xfId="0" applyFont="1" applyBorder="1" applyAlignment="1">
      <alignment horizontal="right" vertical="center"/>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8"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4"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5" xfId="0" applyFont="1" applyBorder="1" applyAlignment="1">
      <alignment horizontal="center" textRotation="90" wrapText="1"/>
    </xf>
    <xf numFmtId="0" fontId="25" fillId="0" borderId="7" xfId="0" applyFont="1" applyBorder="1" applyAlignment="1">
      <alignment horizontal="center" textRotation="90" wrapText="1"/>
    </xf>
    <xf numFmtId="0" fontId="25" fillId="0" borderId="9" xfId="0" applyFont="1" applyBorder="1" applyAlignment="1">
      <alignment horizontal="center" textRotation="90"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3" fillId="2" borderId="5" xfId="0" applyFont="1" applyFill="1" applyBorder="1" applyAlignment="1">
      <alignment horizontal="center" textRotation="90" wrapText="1"/>
    </xf>
    <xf numFmtId="0" fontId="23" fillId="2" borderId="9" xfId="0" applyFont="1" applyFill="1" applyBorder="1" applyAlignment="1">
      <alignment horizontal="center" textRotation="90" wrapText="1"/>
    </xf>
    <xf numFmtId="0" fontId="24" fillId="2" borderId="0" xfId="0" applyFont="1" applyFill="1" applyAlignment="1">
      <alignment horizontal="center" vertical="center"/>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3" xfId="0" applyFont="1" applyFill="1" applyBorder="1" applyAlignment="1">
      <alignment horizontal="center" vertical="center"/>
    </xf>
    <xf numFmtId="0" fontId="43" fillId="2" borderId="4" xfId="0" applyFont="1" applyFill="1" applyBorder="1" applyAlignment="1">
      <alignment horizontal="right" vertical="center"/>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5" xfId="0" applyFont="1" applyFill="1" applyBorder="1" applyAlignment="1">
      <alignment horizontal="center" textRotation="90" wrapText="1"/>
    </xf>
    <xf numFmtId="0" fontId="10" fillId="2" borderId="7" xfId="0" applyFont="1" applyFill="1" applyBorder="1" applyAlignment="1">
      <alignment horizontal="center" textRotation="90" wrapText="1"/>
    </xf>
    <xf numFmtId="0" fontId="10" fillId="2" borderId="9" xfId="0" applyFont="1" applyFill="1" applyBorder="1" applyAlignment="1">
      <alignment horizontal="center" textRotation="90" wrapText="1"/>
    </xf>
    <xf numFmtId="0" fontId="10" fillId="2" borderId="2"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6" fillId="2" borderId="5" xfId="0" applyFont="1" applyFill="1" applyBorder="1" applyAlignment="1">
      <alignment horizontal="center" textRotation="90" wrapText="1"/>
    </xf>
    <xf numFmtId="0" fontId="16" fillId="2" borderId="9" xfId="0" applyFont="1" applyFill="1" applyBorder="1" applyAlignment="1">
      <alignment horizontal="center" textRotation="90" wrapText="1"/>
    </xf>
    <xf numFmtId="0" fontId="16" fillId="2" borderId="7" xfId="0" applyFont="1" applyFill="1" applyBorder="1" applyAlignment="1">
      <alignment horizontal="center" textRotation="90" wrapText="1"/>
    </xf>
    <xf numFmtId="0" fontId="17" fillId="2" borderId="2"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16" fillId="2" borderId="4" xfId="0" applyFont="1" applyFill="1" applyBorder="1" applyAlignment="1">
      <alignment horizontal="left"/>
    </xf>
    <xf numFmtId="0" fontId="11" fillId="2" borderId="4" xfId="0" applyFont="1" applyFill="1" applyBorder="1" applyAlignment="1">
      <alignment horizontal="right"/>
    </xf>
    <xf numFmtId="0" fontId="15"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25" fillId="2" borderId="5" xfId="0" applyFont="1" applyFill="1" applyBorder="1" applyAlignment="1">
      <alignment horizontal="center" textRotation="90" wrapText="1"/>
    </xf>
    <xf numFmtId="0" fontId="25" fillId="2" borderId="7" xfId="0" applyFont="1" applyFill="1" applyBorder="1" applyAlignment="1">
      <alignment horizontal="center" textRotation="90" wrapText="1"/>
    </xf>
    <xf numFmtId="0" fontId="10" fillId="2" borderId="8" xfId="0" applyFont="1" applyFill="1" applyBorder="1" applyAlignment="1">
      <alignment horizontal="center" vertical="center"/>
    </xf>
    <xf numFmtId="0" fontId="26" fillId="2" borderId="6" xfId="0" applyFont="1" applyFill="1" applyBorder="1" applyAlignment="1">
      <alignment horizontal="center" vertical="center"/>
    </xf>
    <xf numFmtId="0" fontId="26" fillId="2" borderId="3" xfId="0" applyFont="1" applyFill="1" applyBorder="1" applyAlignment="1">
      <alignment horizontal="center" vertical="center"/>
    </xf>
    <xf numFmtId="0" fontId="23" fillId="2" borderId="8" xfId="0" applyFont="1" applyFill="1" applyBorder="1" applyAlignment="1">
      <alignment horizontal="center" textRotation="90" wrapText="1"/>
    </xf>
    <xf numFmtId="0" fontId="44" fillId="2" borderId="0" xfId="0" applyFont="1" applyFill="1" applyAlignment="1">
      <alignment horizontal="center" vertical="center"/>
    </xf>
    <xf numFmtId="0" fontId="44" fillId="2" borderId="1" xfId="0" applyFont="1" applyFill="1" applyBorder="1" applyAlignment="1">
      <alignment horizontal="center" vertical="center"/>
    </xf>
    <xf numFmtId="0" fontId="25" fillId="2" borderId="9" xfId="0" applyFont="1" applyFill="1" applyBorder="1" applyAlignment="1">
      <alignment horizontal="center" textRotation="90" wrapText="1"/>
    </xf>
    <xf numFmtId="0" fontId="25" fillId="2" borderId="2"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8" xfId="0" applyFont="1" applyFill="1" applyBorder="1" applyAlignment="1">
      <alignment horizontal="center" vertical="center"/>
    </xf>
    <xf numFmtId="0" fontId="44" fillId="2" borderId="2" xfId="0" applyFont="1" applyFill="1" applyBorder="1" applyAlignment="1">
      <alignment horizontal="center" vertical="center"/>
    </xf>
    <xf numFmtId="0" fontId="44" fillId="2" borderId="6" xfId="0" applyFont="1" applyFill="1" applyBorder="1" applyAlignment="1">
      <alignment horizontal="center" vertical="center"/>
    </xf>
    <xf numFmtId="0" fontId="44" fillId="2" borderId="3" xfId="0" applyFont="1" applyFill="1" applyBorder="1" applyAlignment="1">
      <alignment horizontal="center" vertical="center"/>
    </xf>
    <xf numFmtId="0" fontId="10" fillId="2" borderId="8" xfId="3" applyFont="1" applyFill="1" applyBorder="1" applyAlignment="1">
      <alignment horizontal="center" vertical="center" wrapText="1"/>
    </xf>
    <xf numFmtId="0" fontId="24" fillId="2" borderId="2" xfId="3" applyFont="1" applyFill="1" applyBorder="1" applyAlignment="1">
      <alignment horizontal="center" vertical="center"/>
    </xf>
    <xf numFmtId="0" fontId="24" fillId="2" borderId="3" xfId="3" applyFont="1" applyFill="1" applyBorder="1" applyAlignment="1">
      <alignment horizontal="center" vertical="center"/>
    </xf>
    <xf numFmtId="0" fontId="49" fillId="2" borderId="4" xfId="3" applyFont="1" applyFill="1" applyBorder="1" applyAlignment="1">
      <alignment horizontal="center" vertical="center"/>
    </xf>
    <xf numFmtId="0" fontId="24" fillId="2" borderId="0" xfId="3" applyFont="1" applyFill="1" applyAlignment="1">
      <alignment horizontal="center" vertical="center" wrapText="1"/>
    </xf>
    <xf numFmtId="0" fontId="10" fillId="2" borderId="5" xfId="3" applyFont="1" applyFill="1" applyBorder="1" applyAlignment="1">
      <alignment horizontal="center" vertical="center" wrapText="1"/>
    </xf>
    <xf numFmtId="0" fontId="10" fillId="2" borderId="9" xfId="3" applyFont="1" applyFill="1" applyBorder="1" applyAlignment="1">
      <alignment horizontal="center" vertical="center" wrapText="1"/>
    </xf>
    <xf numFmtId="0" fontId="10" fillId="2" borderId="5" xfId="3" applyFont="1" applyFill="1" applyBorder="1" applyAlignment="1">
      <alignment horizontal="center" textRotation="90" wrapText="1"/>
    </xf>
    <xf numFmtId="0" fontId="10" fillId="2" borderId="9" xfId="3" applyFont="1" applyFill="1" applyBorder="1" applyAlignment="1">
      <alignment horizontal="center" textRotation="90" wrapText="1"/>
    </xf>
    <xf numFmtId="0" fontId="10" fillId="2" borderId="2" xfId="3" applyFont="1" applyFill="1" applyBorder="1" applyAlignment="1">
      <alignment horizontal="center" vertical="center"/>
    </xf>
    <xf numFmtId="0" fontId="10" fillId="2" borderId="6" xfId="3" applyFont="1" applyFill="1" applyBorder="1" applyAlignment="1">
      <alignment horizontal="center" vertical="center"/>
    </xf>
    <xf numFmtId="0" fontId="10" fillId="2" borderId="16" xfId="3" applyFont="1" applyFill="1" applyBorder="1" applyAlignment="1">
      <alignment horizontal="center" vertical="center" wrapText="1"/>
    </xf>
    <xf numFmtId="0" fontId="10" fillId="2" borderId="15" xfId="3" applyFont="1" applyFill="1" applyBorder="1" applyAlignment="1">
      <alignment horizontal="center" vertical="center" wrapText="1"/>
    </xf>
    <xf numFmtId="0" fontId="24" fillId="2" borderId="0" xfId="0" applyFont="1" applyFill="1" applyAlignment="1">
      <alignment horizontal="center" wrapText="1"/>
    </xf>
    <xf numFmtId="0" fontId="46" fillId="2" borderId="4" xfId="0" applyFont="1" applyFill="1" applyBorder="1" applyAlignment="1">
      <alignment horizontal="center" vertical="center"/>
    </xf>
    <xf numFmtId="0" fontId="10" fillId="2" borderId="8" xfId="0"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16" fillId="2" borderId="9" xfId="0" applyNumberFormat="1" applyFont="1" applyFill="1" applyBorder="1" applyAlignment="1">
      <alignment horizontal="center" vertical="center"/>
    </xf>
    <xf numFmtId="0" fontId="47" fillId="2" borderId="4" xfId="0" applyFont="1" applyFill="1" applyBorder="1" applyAlignment="1">
      <alignment horizontal="center" vertical="center"/>
    </xf>
    <xf numFmtId="0" fontId="24" fillId="2" borderId="8" xfId="0" applyFont="1" applyFill="1" applyBorder="1" applyAlignment="1">
      <alignment horizontal="center" vertical="center"/>
    </xf>
    <xf numFmtId="0" fontId="49" fillId="2" borderId="4" xfId="0" applyFont="1" applyFill="1" applyBorder="1" applyAlignment="1">
      <alignment horizontal="right" vertical="center"/>
    </xf>
    <xf numFmtId="0" fontId="8" fillId="2" borderId="0" xfId="0" applyFont="1" applyFill="1" applyAlignment="1">
      <alignment horizontal="center" vertical="center"/>
    </xf>
    <xf numFmtId="0" fontId="0" fillId="2" borderId="0" xfId="0" applyFill="1" applyAlignment="1">
      <alignment horizontal="center" vertical="center" wrapText="1"/>
    </xf>
    <xf numFmtId="167" fontId="23" fillId="2" borderId="0" xfId="0" applyNumberFormat="1" applyFont="1" applyFill="1" applyAlignment="1">
      <alignment horizontal="left" vertical="center" wrapText="1"/>
    </xf>
    <xf numFmtId="167" fontId="23" fillId="2" borderId="1" xfId="0" applyNumberFormat="1" applyFont="1" applyFill="1" applyBorder="1" applyAlignment="1">
      <alignment horizontal="left" vertical="center" wrapText="1"/>
    </xf>
    <xf numFmtId="3" fontId="0" fillId="2" borderId="18" xfId="0" applyNumberFormat="1" applyFill="1" applyBorder="1" applyAlignment="1" applyProtection="1">
      <alignment horizontal="center" vertical="center" wrapText="1"/>
      <protection locked="0"/>
    </xf>
    <xf numFmtId="3" fontId="0" fillId="2" borderId="4" xfId="0" applyNumberFormat="1" applyFill="1" applyBorder="1" applyAlignment="1" applyProtection="1">
      <alignment horizontal="center" vertical="center" wrapText="1"/>
      <protection locked="0"/>
    </xf>
    <xf numFmtId="3" fontId="0" fillId="2" borderId="25" xfId="0" applyNumberFormat="1" applyFill="1" applyBorder="1" applyAlignment="1" applyProtection="1">
      <alignment horizontal="center" vertical="center" wrapText="1"/>
      <protection locked="0"/>
    </xf>
    <xf numFmtId="0" fontId="23" fillId="2" borderId="0" xfId="0" applyFont="1" applyFill="1" applyAlignment="1">
      <alignment horizontal="center" vertical="center" wrapText="1"/>
    </xf>
    <xf numFmtId="0" fontId="25" fillId="2" borderId="8" xfId="0" applyFont="1" applyFill="1" applyBorder="1" applyAlignment="1">
      <alignment horizontal="center" textRotation="90" wrapText="1"/>
    </xf>
    <xf numFmtId="0" fontId="26" fillId="2" borderId="8" xfId="0" applyFont="1" applyFill="1" applyBorder="1" applyAlignment="1">
      <alignment horizontal="center" vertical="center" wrapText="1"/>
    </xf>
    <xf numFmtId="0" fontId="48" fillId="2" borderId="4" xfId="0" applyFont="1" applyFill="1" applyBorder="1" applyAlignment="1">
      <alignment horizontal="right" vertical="center"/>
    </xf>
    <xf numFmtId="0" fontId="23" fillId="2" borderId="7" xfId="0" applyFont="1" applyFill="1" applyBorder="1" applyAlignment="1">
      <alignment horizontal="center" textRotation="90" wrapText="1"/>
    </xf>
    <xf numFmtId="0" fontId="15" fillId="2" borderId="9" xfId="0" applyFont="1" applyFill="1" applyBorder="1" applyAlignment="1">
      <alignment horizontal="center" vertical="center" wrapText="1"/>
    </xf>
    <xf numFmtId="0" fontId="15" fillId="2" borderId="5" xfId="0" applyFont="1" applyFill="1" applyBorder="1" applyAlignment="1">
      <alignment horizontal="center" textRotation="90" wrapText="1"/>
    </xf>
    <xf numFmtId="0" fontId="15" fillId="2" borderId="7" xfId="0" applyFont="1" applyFill="1" applyBorder="1" applyAlignment="1">
      <alignment horizontal="center" textRotation="90" wrapText="1"/>
    </xf>
    <xf numFmtId="0" fontId="15" fillId="2" borderId="9" xfId="0" applyFont="1" applyFill="1" applyBorder="1" applyAlignment="1">
      <alignment horizontal="center" textRotation="90" wrapText="1"/>
    </xf>
    <xf numFmtId="0" fontId="15" fillId="2" borderId="2"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8" xfId="0" applyFont="1" applyFill="1" applyBorder="1" applyAlignment="1">
      <alignment horizontal="center" vertical="center"/>
    </xf>
    <xf numFmtId="0" fontId="33" fillId="2" borderId="2"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3" xfId="0" applyFont="1" applyFill="1" applyBorder="1" applyAlignment="1">
      <alignment horizontal="center" vertical="center"/>
    </xf>
    <xf numFmtId="0" fontId="52" fillId="2" borderId="0" xfId="0" applyFont="1" applyFill="1" applyAlignment="1">
      <alignment horizontal="center" vertical="center"/>
    </xf>
    <xf numFmtId="0" fontId="44" fillId="8" borderId="2" xfId="0" applyFont="1" applyFill="1" applyBorder="1" applyAlignment="1">
      <alignment horizontal="center" vertical="center"/>
    </xf>
    <xf numFmtId="0" fontId="45" fillId="8" borderId="6" xfId="0" applyFont="1" applyFill="1" applyBorder="1" applyAlignment="1">
      <alignment horizontal="center" vertical="center"/>
    </xf>
    <xf numFmtId="0" fontId="45" fillId="8" borderId="3" xfId="0" applyFont="1" applyFill="1" applyBorder="1" applyAlignment="1">
      <alignment horizontal="center" vertical="center"/>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6"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23" fillId="2" borderId="16" xfId="0" applyFont="1" applyFill="1" applyBorder="1" applyAlignment="1">
      <alignment horizontal="center" textRotation="90" wrapText="1"/>
    </xf>
    <xf numFmtId="0" fontId="23" fillId="2" borderId="18" xfId="0" applyFont="1" applyFill="1" applyBorder="1" applyAlignment="1">
      <alignment horizontal="center" textRotation="90" wrapText="1"/>
    </xf>
    <xf numFmtId="0" fontId="24" fillId="8" borderId="2" xfId="0" applyFont="1" applyFill="1" applyBorder="1" applyAlignment="1">
      <alignment horizontal="center" vertical="center"/>
    </xf>
    <xf numFmtId="0" fontId="24" fillId="8" borderId="6" xfId="0" applyFont="1" applyFill="1" applyBorder="1" applyAlignment="1">
      <alignment horizontal="center" vertical="center"/>
    </xf>
    <xf numFmtId="0" fontId="24" fillId="8" borderId="3" xfId="0" applyFont="1" applyFill="1" applyBorder="1" applyAlignment="1">
      <alignment horizontal="center" vertical="center"/>
    </xf>
    <xf numFmtId="0" fontId="46" fillId="2" borderId="4" xfId="0" applyFont="1" applyFill="1" applyBorder="1" applyAlignment="1">
      <alignment horizontal="right" vertical="center"/>
    </xf>
    <xf numFmtId="0" fontId="17" fillId="2" borderId="2"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3" xfId="0" applyFont="1" applyFill="1" applyBorder="1" applyAlignment="1">
      <alignment horizontal="center" vertical="center"/>
    </xf>
    <xf numFmtId="0" fontId="24" fillId="0" borderId="0" xfId="0" applyFont="1" applyAlignment="1">
      <alignment horizontal="center" vertical="center"/>
    </xf>
    <xf numFmtId="0" fontId="11" fillId="0" borderId="8" xfId="0" applyFont="1" applyBorder="1" applyAlignment="1">
      <alignment horizontal="center" vertical="center" wrapText="1"/>
    </xf>
    <xf numFmtId="0" fontId="16" fillId="0" borderId="8" xfId="0" applyFont="1" applyBorder="1" applyAlignment="1">
      <alignment horizontal="center" textRotation="90" wrapText="1"/>
    </xf>
    <xf numFmtId="0" fontId="24" fillId="0" borderId="8" xfId="0" applyFont="1" applyBorder="1" applyAlignment="1">
      <alignment horizontal="center" vertical="center"/>
    </xf>
    <xf numFmtId="0" fontId="16" fillId="0" borderId="4" xfId="0" applyFont="1" applyBorder="1" applyAlignment="1">
      <alignment horizontal="left"/>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textRotation="90" wrapText="1"/>
    </xf>
    <xf numFmtId="0" fontId="10" fillId="0" borderId="7" xfId="0" applyFont="1" applyBorder="1" applyAlignment="1">
      <alignment horizontal="center" textRotation="90" wrapText="1"/>
    </xf>
    <xf numFmtId="0" fontId="10" fillId="0" borderId="9" xfId="0" applyFont="1" applyBorder="1" applyAlignment="1">
      <alignment horizontal="center" textRotation="90" wrapText="1"/>
    </xf>
    <xf numFmtId="0" fontId="10" fillId="0" borderId="2" xfId="0" applyFont="1" applyBorder="1" applyAlignment="1">
      <alignment horizontal="center" vertical="center"/>
    </xf>
    <xf numFmtId="0" fontId="16" fillId="0" borderId="6" xfId="0" applyFont="1" applyBorder="1"/>
    <xf numFmtId="0" fontId="16" fillId="0" borderId="3" xfId="0" applyFont="1" applyBorder="1"/>
    <xf numFmtId="0" fontId="10" fillId="0" borderId="6" xfId="0" applyFont="1" applyBorder="1" applyAlignment="1">
      <alignment horizontal="center" vertical="center"/>
    </xf>
    <xf numFmtId="0" fontId="16" fillId="0" borderId="5" xfId="0" applyFont="1" applyBorder="1" applyAlignment="1">
      <alignment horizontal="center" textRotation="90" wrapText="1"/>
    </xf>
    <xf numFmtId="0" fontId="16" fillId="0" borderId="9" xfId="0" applyFont="1" applyBorder="1" applyAlignment="1">
      <alignment horizontal="center" textRotation="90" wrapText="1"/>
    </xf>
    <xf numFmtId="0" fontId="49" fillId="0" borderId="6" xfId="0" applyFont="1" applyBorder="1" applyAlignment="1">
      <alignment horizontal="center" vertical="center"/>
    </xf>
    <xf numFmtId="0" fontId="10" fillId="0" borderId="8" xfId="0" applyFont="1" applyBorder="1" applyAlignment="1">
      <alignment horizontal="center" vertical="center" wrapText="1"/>
    </xf>
    <xf numFmtId="0" fontId="31" fillId="2" borderId="6" xfId="0" applyFont="1" applyFill="1" applyBorder="1" applyAlignment="1">
      <alignment horizontal="center" vertical="center"/>
    </xf>
    <xf numFmtId="0" fontId="31" fillId="2" borderId="3" xfId="0" applyFont="1" applyFill="1" applyBorder="1" applyAlignment="1">
      <alignment horizontal="center" vertical="center"/>
    </xf>
    <xf numFmtId="0" fontId="24" fillId="2" borderId="2"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11" fillId="2" borderId="4" xfId="0" applyFont="1" applyFill="1" applyBorder="1" applyAlignment="1">
      <alignment horizontal="right" vertical="center"/>
    </xf>
    <xf numFmtId="0" fontId="13" fillId="2" borderId="2"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3" xfId="0" applyFont="1" applyFill="1" applyBorder="1" applyAlignment="1">
      <alignment horizontal="center" vertical="center"/>
    </xf>
    <xf numFmtId="0" fontId="14" fillId="2" borderId="8" xfId="0" applyFont="1" applyFill="1" applyBorder="1" applyAlignment="1">
      <alignment horizontal="center" vertical="center"/>
    </xf>
    <xf numFmtId="0" fontId="16" fillId="2" borderId="16" xfId="0" applyFont="1" applyFill="1" applyBorder="1" applyAlignment="1">
      <alignment horizontal="center" textRotation="90" wrapText="1"/>
    </xf>
    <xf numFmtId="0" fontId="16" fillId="2" borderId="18" xfId="0" applyFont="1" applyFill="1" applyBorder="1" applyAlignment="1">
      <alignment horizontal="center" textRotation="90" wrapText="1"/>
    </xf>
    <xf numFmtId="0" fontId="24" fillId="2" borderId="6" xfId="0" applyFont="1" applyFill="1" applyBorder="1" applyAlignment="1">
      <alignment horizontal="center" vertical="center"/>
    </xf>
    <xf numFmtId="0" fontId="46" fillId="0" borderId="4" xfId="0" applyFont="1" applyBorder="1" applyAlignment="1">
      <alignment horizontal="right" vertical="center"/>
    </xf>
    <xf numFmtId="0" fontId="51" fillId="0" borderId="4" xfId="0" applyFont="1" applyBorder="1" applyAlignment="1">
      <alignment horizontal="right" vertical="center"/>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3" xfId="0" applyFont="1" applyFill="1" applyBorder="1" applyAlignment="1">
      <alignment horizontal="center" vertical="center"/>
    </xf>
    <xf numFmtId="0" fontId="24" fillId="0" borderId="0" xfId="0" applyFont="1" applyAlignment="1">
      <alignment horizontal="center" wrapText="1"/>
    </xf>
    <xf numFmtId="0" fontId="18" fillId="2" borderId="8" xfId="0" applyFont="1" applyFill="1" applyBorder="1" applyAlignment="1">
      <alignment horizontal="center" textRotation="90" wrapText="1"/>
    </xf>
    <xf numFmtId="0" fontId="18" fillId="2" borderId="5" xfId="0" applyFont="1" applyFill="1" applyBorder="1" applyAlignment="1">
      <alignment horizontal="center" textRotation="90" wrapText="1"/>
    </xf>
    <xf numFmtId="0" fontId="18" fillId="2" borderId="9" xfId="0" applyFont="1" applyFill="1" applyBorder="1" applyAlignment="1">
      <alignment horizontal="center" textRotation="90" wrapText="1"/>
    </xf>
    <xf numFmtId="0" fontId="18" fillId="2" borderId="2"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24" fillId="2" borderId="0" xfId="0" applyFont="1" applyFill="1" applyAlignment="1">
      <alignment horizontal="center" vertical="center" wrapText="1"/>
    </xf>
    <xf numFmtId="0" fontId="24" fillId="2" borderId="1"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8" xfId="0" applyFont="1" applyFill="1" applyBorder="1" applyAlignment="1">
      <alignment horizontal="center" textRotation="90" wrapText="1"/>
    </xf>
    <xf numFmtId="0" fontId="49" fillId="2" borderId="4" xfId="0" applyFont="1" applyFill="1" applyBorder="1" applyAlignment="1">
      <alignment horizontal="center" vertical="center"/>
    </xf>
    <xf numFmtId="0" fontId="14" fillId="2" borderId="3"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44" fillId="2" borderId="8" xfId="0" applyFont="1" applyFill="1" applyBorder="1" applyAlignment="1">
      <alignment horizontal="center" vertical="center" wrapText="1"/>
    </xf>
    <xf numFmtId="0" fontId="48" fillId="2" borderId="4"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9" xfId="0" applyFont="1" applyFill="1" applyBorder="1" applyAlignment="1">
      <alignment horizontal="center" vertical="center" wrapText="1"/>
    </xf>
    <xf numFmtId="1" fontId="25" fillId="2" borderId="5" xfId="0" applyNumberFormat="1" applyFont="1" applyFill="1" applyBorder="1" applyAlignment="1">
      <alignment horizontal="center" textRotation="90" wrapText="1"/>
    </xf>
    <xf numFmtId="1" fontId="25" fillId="2" borderId="7" xfId="0" applyNumberFormat="1" applyFont="1" applyFill="1" applyBorder="1" applyAlignment="1">
      <alignment horizontal="center" textRotation="90" wrapText="1"/>
    </xf>
    <xf numFmtId="1" fontId="25" fillId="2" borderId="9" xfId="0" applyNumberFormat="1" applyFont="1" applyFill="1" applyBorder="1" applyAlignment="1">
      <alignment horizontal="center" textRotation="90" wrapText="1"/>
    </xf>
    <xf numFmtId="0" fontId="25" fillId="2" borderId="2"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16" fillId="2" borderId="5" xfId="0" applyFont="1" applyFill="1" applyBorder="1" applyAlignment="1">
      <alignment horizontal="center" textRotation="90"/>
    </xf>
    <xf numFmtId="0" fontId="16" fillId="2" borderId="9" xfId="0" applyFont="1" applyFill="1" applyBorder="1" applyAlignment="1">
      <alignment horizontal="center" textRotation="90"/>
    </xf>
    <xf numFmtId="0" fontId="45" fillId="2" borderId="6" xfId="0" applyFont="1" applyFill="1" applyBorder="1" applyAlignment="1">
      <alignment horizontal="center" vertical="center"/>
    </xf>
    <xf numFmtId="0" fontId="45" fillId="2" borderId="3" xfId="0" applyFont="1" applyFill="1" applyBorder="1" applyAlignment="1">
      <alignment horizontal="center" vertical="center"/>
    </xf>
    <xf numFmtId="0" fontId="24" fillId="0" borderId="1" xfId="0" applyFont="1" applyBorder="1" applyAlignment="1">
      <alignment horizontal="center" vertical="center"/>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5" fillId="0" borderId="5" xfId="0" applyFont="1" applyBorder="1" applyAlignment="1">
      <alignment horizontal="center" textRotation="90" wrapText="1"/>
    </xf>
    <xf numFmtId="0" fontId="15" fillId="0" borderId="7" xfId="0" applyFont="1" applyBorder="1" applyAlignment="1">
      <alignment horizontal="center" textRotation="90" wrapText="1"/>
    </xf>
    <xf numFmtId="0" fontId="15" fillId="0" borderId="9" xfId="0" applyFont="1" applyBorder="1" applyAlignment="1">
      <alignment horizontal="center" textRotation="90" wrapText="1"/>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wrapText="1"/>
    </xf>
    <xf numFmtId="0" fontId="10" fillId="2" borderId="8" xfId="0" applyFont="1" applyFill="1" applyBorder="1" applyAlignment="1">
      <alignment horizontal="center" textRotation="90" wrapText="1"/>
    </xf>
    <xf numFmtId="0" fontId="16" fillId="2" borderId="8" xfId="0" applyFont="1" applyFill="1" applyBorder="1" applyAlignment="1">
      <alignment horizontal="center" textRotation="90" wrapText="1"/>
    </xf>
    <xf numFmtId="0" fontId="17" fillId="2" borderId="18"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44" fillId="2" borderId="8" xfId="0" applyFont="1" applyFill="1" applyBorder="1" applyAlignment="1">
      <alignment horizontal="center" vertical="center"/>
    </xf>
    <xf numFmtId="0" fontId="11" fillId="2" borderId="4" xfId="0" applyFont="1" applyFill="1" applyBorder="1" applyAlignment="1">
      <alignment horizontal="center"/>
    </xf>
    <xf numFmtId="0" fontId="10" fillId="2" borderId="18"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8" fillId="2" borderId="7" xfId="0" applyFont="1" applyFill="1" applyBorder="1" applyAlignment="1">
      <alignment horizontal="center" textRotation="90" wrapText="1"/>
    </xf>
    <xf numFmtId="0" fontId="22" fillId="2" borderId="3" xfId="0" applyFont="1" applyFill="1" applyBorder="1" applyAlignment="1">
      <alignment horizontal="center" vertical="center"/>
    </xf>
    <xf numFmtId="0" fontId="33" fillId="2" borderId="2"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2" fillId="0" borderId="5" xfId="0" applyFont="1" applyBorder="1" applyAlignment="1">
      <alignment horizontal="center" vertical="center"/>
    </xf>
    <xf numFmtId="0" fontId="32" fillId="0" borderId="9" xfId="0" applyFont="1" applyBorder="1" applyAlignment="1">
      <alignment horizontal="center" vertical="center"/>
    </xf>
    <xf numFmtId="0" fontId="24" fillId="2" borderId="0" xfId="4" applyFont="1" applyFill="1" applyAlignment="1">
      <alignment horizontal="center" vertical="center"/>
    </xf>
    <xf numFmtId="0" fontId="24" fillId="2" borderId="1" xfId="4" applyFont="1" applyFill="1" applyBorder="1" applyAlignment="1">
      <alignment horizontal="center"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0" fillId="0" borderId="8" xfId="6" applyFont="1" applyBorder="1" applyAlignment="1">
      <alignment horizontal="center" vertical="center" wrapText="1"/>
    </xf>
    <xf numFmtId="0" fontId="19" fillId="2" borderId="0" xfId="4" applyFont="1" applyFill="1" applyAlignment="1">
      <alignment horizontal="center"/>
    </xf>
    <xf numFmtId="0" fontId="10" fillId="2" borderId="8" xfId="4" applyFont="1" applyFill="1" applyBorder="1" applyAlignment="1">
      <alignment horizontal="center" vertical="center" wrapText="1"/>
    </xf>
    <xf numFmtId="0" fontId="16" fillId="0" borderId="8" xfId="6" applyFont="1" applyBorder="1"/>
    <xf numFmtId="0" fontId="10" fillId="2" borderId="5" xfId="4" applyFont="1" applyFill="1" applyBorder="1" applyAlignment="1">
      <alignment horizontal="center" vertical="center" textRotation="90" wrapText="1"/>
    </xf>
    <xf numFmtId="0" fontId="10" fillId="2" borderId="7" xfId="4" applyFont="1" applyFill="1" applyBorder="1" applyAlignment="1">
      <alignment horizontal="center" vertical="center" textRotation="90" wrapText="1"/>
    </xf>
    <xf numFmtId="0" fontId="10" fillId="2" borderId="9" xfId="4" applyFont="1" applyFill="1" applyBorder="1" applyAlignment="1">
      <alignment horizontal="center" vertical="center" textRotation="90" wrapText="1"/>
    </xf>
    <xf numFmtId="0" fontId="10" fillId="2" borderId="8" xfId="4" applyFont="1" applyFill="1" applyBorder="1" applyAlignment="1">
      <alignment horizontal="center" vertical="center"/>
    </xf>
    <xf numFmtId="0" fontId="17" fillId="2" borderId="8" xfId="4" applyFont="1" applyFill="1" applyBorder="1" applyAlignment="1">
      <alignment horizontal="center" vertical="center" wrapText="1"/>
    </xf>
    <xf numFmtId="0" fontId="16" fillId="2" borderId="8" xfId="4" applyFont="1" applyFill="1" applyBorder="1" applyAlignment="1">
      <alignment horizontal="center" vertical="center" textRotation="90" wrapText="1"/>
    </xf>
    <xf numFmtId="0" fontId="17" fillId="0" borderId="8" xfId="4" applyFont="1" applyBorder="1" applyAlignment="1">
      <alignment horizontal="center" vertical="center" wrapText="1"/>
    </xf>
    <xf numFmtId="0" fontId="16" fillId="0" borderId="8" xfId="4" applyFont="1" applyBorder="1" applyAlignment="1">
      <alignment horizontal="center" vertical="center" textRotation="90" wrapText="1"/>
    </xf>
    <xf numFmtId="0" fontId="11" fillId="0" borderId="8" xfId="4" applyFont="1" applyBorder="1" applyAlignment="1">
      <alignment horizontal="center" vertical="center" wrapText="1"/>
    </xf>
    <xf numFmtId="0" fontId="16" fillId="2" borderId="8" xfId="4" applyFont="1" applyFill="1" applyBorder="1" applyAlignment="1">
      <alignment horizontal="center" vertical="center" textRotation="90"/>
    </xf>
    <xf numFmtId="0" fontId="46" fillId="2" borderId="4" xfId="4" applyFont="1" applyFill="1" applyBorder="1" applyAlignment="1">
      <alignment horizontal="center" vertical="center"/>
    </xf>
    <xf numFmtId="0" fontId="44" fillId="0" borderId="8" xfId="6" applyFont="1" applyBorder="1" applyAlignment="1">
      <alignment horizontal="center" vertical="center"/>
    </xf>
    <xf numFmtId="0" fontId="18" fillId="0" borderId="5" xfId="0" applyFont="1" applyBorder="1" applyAlignment="1">
      <alignment horizontal="center" textRotation="90"/>
    </xf>
    <xf numFmtId="0" fontId="18" fillId="0" borderId="9" xfId="0" applyFont="1" applyBorder="1" applyAlignment="1">
      <alignment horizontal="center" textRotation="90"/>
    </xf>
    <xf numFmtId="0" fontId="18" fillId="0" borderId="8" xfId="0" applyFont="1" applyBorder="1" applyAlignment="1">
      <alignment horizontal="center" textRotation="90"/>
    </xf>
    <xf numFmtId="0" fontId="18" fillId="2" borderId="8" xfId="4" applyFont="1" applyFill="1" applyBorder="1" applyAlignment="1">
      <alignment horizontal="center" textRotation="90"/>
    </xf>
    <xf numFmtId="0" fontId="19" fillId="0" borderId="8" xfId="0" applyFont="1" applyBorder="1" applyAlignment="1">
      <alignment horizontal="center" vertical="center" wrapText="1"/>
    </xf>
    <xf numFmtId="0" fontId="18" fillId="0" borderId="8" xfId="0" applyFont="1" applyBorder="1" applyAlignment="1">
      <alignment horizontal="center" textRotation="90" wrapText="1"/>
    </xf>
    <xf numFmtId="0" fontId="44" fillId="2" borderId="8" xfId="4" applyFont="1" applyFill="1" applyBorder="1" applyAlignment="1">
      <alignment horizontal="center"/>
    </xf>
    <xf numFmtId="0" fontId="18" fillId="0" borderId="5" xfId="0" applyFont="1" applyBorder="1" applyAlignment="1">
      <alignment horizontal="center" textRotation="90" wrapText="1"/>
    </xf>
    <xf numFmtId="0" fontId="18" fillId="0" borderId="9" xfId="0" applyFont="1" applyBorder="1" applyAlignment="1">
      <alignment horizontal="center" textRotation="90" wrapText="1"/>
    </xf>
    <xf numFmtId="0" fontId="33" fillId="2" borderId="2" xfId="4" applyFont="1" applyFill="1" applyBorder="1" applyAlignment="1">
      <alignment horizontal="center" vertical="center" wrapText="1"/>
    </xf>
    <xf numFmtId="0" fontId="33" fillId="2" borderId="6" xfId="4" applyFont="1" applyFill="1" applyBorder="1" applyAlignment="1">
      <alignment horizontal="center" vertical="center" wrapText="1"/>
    </xf>
    <xf numFmtId="0" fontId="33" fillId="2" borderId="3" xfId="4" applyFont="1" applyFill="1" applyBorder="1" applyAlignment="1">
      <alignment horizontal="center" vertical="center" wrapText="1"/>
    </xf>
    <xf numFmtId="0" fontId="24" fillId="2" borderId="0" xfId="4" applyFont="1" applyFill="1" applyAlignment="1">
      <alignment horizontal="center"/>
    </xf>
    <xf numFmtId="0" fontId="49" fillId="2" borderId="4" xfId="4" applyFont="1" applyFill="1" applyBorder="1" applyAlignment="1">
      <alignment horizontal="center" vertical="center"/>
    </xf>
    <xf numFmtId="0" fontId="13" fillId="2" borderId="8"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8" xfId="4" applyFont="1" applyFill="1" applyBorder="1" applyAlignment="1">
      <alignment horizontal="center" vertical="center"/>
    </xf>
    <xf numFmtId="0" fontId="33" fillId="2" borderId="8" xfId="4" applyFont="1" applyFill="1" applyBorder="1" applyAlignment="1">
      <alignment horizontal="center" vertical="center" wrapText="1"/>
    </xf>
    <xf numFmtId="0" fontId="18" fillId="2" borderId="5"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0" borderId="8" xfId="4" applyFont="1" applyBorder="1" applyAlignment="1">
      <alignment horizontal="center" textRotation="90" wrapText="1"/>
    </xf>
  </cellXfs>
  <cellStyles count="13">
    <cellStyle name="Comma" xfId="7" builtinId="3"/>
    <cellStyle name="Comma 2" xfId="1"/>
    <cellStyle name="Normal" xfId="0" builtinId="0"/>
    <cellStyle name="Normal 2" xfId="3"/>
    <cellStyle name="Normal 3" xfId="5"/>
    <cellStyle name="Normal 4" xfId="6"/>
    <cellStyle name="Normal 5" xfId="8"/>
    <cellStyle name="Normal 5 2" xfId="9"/>
    <cellStyle name="Normal 6" xfId="10"/>
    <cellStyle name="Normal 7" xfId="11"/>
    <cellStyle name="Normal 8" xfId="12"/>
    <cellStyle name="Normal_Sheet1" xfId="4"/>
    <cellStyle name="Percent" xfId="2" builtinId="5"/>
  </cellStyles>
  <dxfs count="55">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70C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70C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color rgb="FF00B0F0"/>
      </font>
    </dxf>
    <dxf>
      <font>
        <color rgb="FF00B0F0"/>
      </font>
    </dxf>
    <dxf>
      <font>
        <b/>
        <i val="0"/>
        <color rgb="FF00B0F0"/>
      </font>
    </dxf>
    <dxf>
      <font>
        <b/>
        <i val="0"/>
        <color rgb="FF00B0F0"/>
      </font>
    </dxf>
    <dxf>
      <font>
        <b/>
        <i val="0"/>
        <color rgb="FF00B0F0"/>
      </font>
    </dxf>
  </dxfs>
  <tableStyles count="0" defaultTableStyle="TableStyleMedium2"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topLeftCell="A4" zoomScale="70" zoomScaleNormal="70" workbookViewId="0">
      <selection activeCell="I23" sqref="I23:L23"/>
    </sheetView>
  </sheetViews>
  <sheetFormatPr defaultColWidth="11.7109375" defaultRowHeight="12.75" x14ac:dyDescent="0.2"/>
  <cols>
    <col min="1" max="1" width="2.140625" style="815" customWidth="1"/>
    <col min="2" max="2" width="11.7109375" style="815"/>
    <col min="3" max="3" width="6.85546875" style="815" customWidth="1"/>
    <col min="4" max="4" width="10" style="815" customWidth="1"/>
    <col min="5" max="5" width="9.7109375" style="815" customWidth="1"/>
    <col min="6" max="6" width="11" style="815" customWidth="1"/>
    <col min="7" max="7" width="11.7109375" style="815"/>
    <col min="8" max="8" width="8" style="815" customWidth="1"/>
    <col min="9" max="9" width="5.5703125" style="815" customWidth="1"/>
    <col min="10" max="10" width="14.42578125" style="815" customWidth="1"/>
    <col min="11" max="11" width="14.28515625" style="815" customWidth="1"/>
    <col min="12" max="12" width="37.28515625" style="815" customWidth="1"/>
    <col min="13" max="256" width="11.7109375" style="815"/>
    <col min="257" max="257" width="2.140625" style="815" customWidth="1"/>
    <col min="258" max="259" width="11.7109375" style="815"/>
    <col min="260" max="260" width="10" style="815" customWidth="1"/>
    <col min="261" max="261" width="9.7109375" style="815" customWidth="1"/>
    <col min="262" max="262" width="11.28515625" style="815" customWidth="1"/>
    <col min="263" max="264" width="11.7109375" style="815"/>
    <col min="265" max="265" width="12.5703125" style="815" customWidth="1"/>
    <col min="266" max="266" width="14.42578125" style="815" customWidth="1"/>
    <col min="267" max="267" width="14.28515625" style="815" customWidth="1"/>
    <col min="268" max="268" width="18.5703125" style="815" customWidth="1"/>
    <col min="269" max="512" width="11.7109375" style="815"/>
    <col min="513" max="513" width="2.140625" style="815" customWidth="1"/>
    <col min="514" max="515" width="11.7109375" style="815"/>
    <col min="516" max="516" width="10" style="815" customWidth="1"/>
    <col min="517" max="517" width="9.7109375" style="815" customWidth="1"/>
    <col min="518" max="518" width="11.28515625" style="815" customWidth="1"/>
    <col min="519" max="520" width="11.7109375" style="815"/>
    <col min="521" max="521" width="12.5703125" style="815" customWidth="1"/>
    <col min="522" max="522" width="14.42578125" style="815" customWidth="1"/>
    <col min="523" max="523" width="14.28515625" style="815" customWidth="1"/>
    <col min="524" max="524" width="18.5703125" style="815" customWidth="1"/>
    <col min="525" max="768" width="11.7109375" style="815"/>
    <col min="769" max="769" width="2.140625" style="815" customWidth="1"/>
    <col min="770" max="771" width="11.7109375" style="815"/>
    <col min="772" max="772" width="10" style="815" customWidth="1"/>
    <col min="773" max="773" width="9.7109375" style="815" customWidth="1"/>
    <col min="774" max="774" width="11.28515625" style="815" customWidth="1"/>
    <col min="775" max="776" width="11.7109375" style="815"/>
    <col min="777" max="777" width="12.5703125" style="815" customWidth="1"/>
    <col min="778" max="778" width="14.42578125" style="815" customWidth="1"/>
    <col min="779" max="779" width="14.28515625" style="815" customWidth="1"/>
    <col min="780" max="780" width="18.5703125" style="815" customWidth="1"/>
    <col min="781" max="1024" width="11.7109375" style="815"/>
    <col min="1025" max="1025" width="2.140625" style="815" customWidth="1"/>
    <col min="1026" max="1027" width="11.7109375" style="815"/>
    <col min="1028" max="1028" width="10" style="815" customWidth="1"/>
    <col min="1029" max="1029" width="9.7109375" style="815" customWidth="1"/>
    <col min="1030" max="1030" width="11.28515625" style="815" customWidth="1"/>
    <col min="1031" max="1032" width="11.7109375" style="815"/>
    <col min="1033" max="1033" width="12.5703125" style="815" customWidth="1"/>
    <col min="1034" max="1034" width="14.42578125" style="815" customWidth="1"/>
    <col min="1035" max="1035" width="14.28515625" style="815" customWidth="1"/>
    <col min="1036" max="1036" width="18.5703125" style="815" customWidth="1"/>
    <col min="1037" max="1280" width="11.7109375" style="815"/>
    <col min="1281" max="1281" width="2.140625" style="815" customWidth="1"/>
    <col min="1282" max="1283" width="11.7109375" style="815"/>
    <col min="1284" max="1284" width="10" style="815" customWidth="1"/>
    <col min="1285" max="1285" width="9.7109375" style="815" customWidth="1"/>
    <col min="1286" max="1286" width="11.28515625" style="815" customWidth="1"/>
    <col min="1287" max="1288" width="11.7109375" style="815"/>
    <col min="1289" max="1289" width="12.5703125" style="815" customWidth="1"/>
    <col min="1290" max="1290" width="14.42578125" style="815" customWidth="1"/>
    <col min="1291" max="1291" width="14.28515625" style="815" customWidth="1"/>
    <col min="1292" max="1292" width="18.5703125" style="815" customWidth="1"/>
    <col min="1293" max="1536" width="11.7109375" style="815"/>
    <col min="1537" max="1537" width="2.140625" style="815" customWidth="1"/>
    <col min="1538" max="1539" width="11.7109375" style="815"/>
    <col min="1540" max="1540" width="10" style="815" customWidth="1"/>
    <col min="1541" max="1541" width="9.7109375" style="815" customWidth="1"/>
    <col min="1542" max="1542" width="11.28515625" style="815" customWidth="1"/>
    <col min="1543" max="1544" width="11.7109375" style="815"/>
    <col min="1545" max="1545" width="12.5703125" style="815" customWidth="1"/>
    <col min="1546" max="1546" width="14.42578125" style="815" customWidth="1"/>
    <col min="1547" max="1547" width="14.28515625" style="815" customWidth="1"/>
    <col min="1548" max="1548" width="18.5703125" style="815" customWidth="1"/>
    <col min="1549" max="1792" width="11.7109375" style="815"/>
    <col min="1793" max="1793" width="2.140625" style="815" customWidth="1"/>
    <col min="1794" max="1795" width="11.7109375" style="815"/>
    <col min="1796" max="1796" width="10" style="815" customWidth="1"/>
    <col min="1797" max="1797" width="9.7109375" style="815" customWidth="1"/>
    <col min="1798" max="1798" width="11.28515625" style="815" customWidth="1"/>
    <col min="1799" max="1800" width="11.7109375" style="815"/>
    <col min="1801" max="1801" width="12.5703125" style="815" customWidth="1"/>
    <col min="1802" max="1802" width="14.42578125" style="815" customWidth="1"/>
    <col min="1803" max="1803" width="14.28515625" style="815" customWidth="1"/>
    <col min="1804" max="1804" width="18.5703125" style="815" customWidth="1"/>
    <col min="1805" max="2048" width="11.7109375" style="815"/>
    <col min="2049" max="2049" width="2.140625" style="815" customWidth="1"/>
    <col min="2050" max="2051" width="11.7109375" style="815"/>
    <col min="2052" max="2052" width="10" style="815" customWidth="1"/>
    <col min="2053" max="2053" width="9.7109375" style="815" customWidth="1"/>
    <col min="2054" max="2054" width="11.28515625" style="815" customWidth="1"/>
    <col min="2055" max="2056" width="11.7109375" style="815"/>
    <col min="2057" max="2057" width="12.5703125" style="815" customWidth="1"/>
    <col min="2058" max="2058" width="14.42578125" style="815" customWidth="1"/>
    <col min="2059" max="2059" width="14.28515625" style="815" customWidth="1"/>
    <col min="2060" max="2060" width="18.5703125" style="815" customWidth="1"/>
    <col min="2061" max="2304" width="11.7109375" style="815"/>
    <col min="2305" max="2305" width="2.140625" style="815" customWidth="1"/>
    <col min="2306" max="2307" width="11.7109375" style="815"/>
    <col min="2308" max="2308" width="10" style="815" customWidth="1"/>
    <col min="2309" max="2309" width="9.7109375" style="815" customWidth="1"/>
    <col min="2310" max="2310" width="11.28515625" style="815" customWidth="1"/>
    <col min="2311" max="2312" width="11.7109375" style="815"/>
    <col min="2313" max="2313" width="12.5703125" style="815" customWidth="1"/>
    <col min="2314" max="2314" width="14.42578125" style="815" customWidth="1"/>
    <col min="2315" max="2315" width="14.28515625" style="815" customWidth="1"/>
    <col min="2316" max="2316" width="18.5703125" style="815" customWidth="1"/>
    <col min="2317" max="2560" width="11.7109375" style="815"/>
    <col min="2561" max="2561" width="2.140625" style="815" customWidth="1"/>
    <col min="2562" max="2563" width="11.7109375" style="815"/>
    <col min="2564" max="2564" width="10" style="815" customWidth="1"/>
    <col min="2565" max="2565" width="9.7109375" style="815" customWidth="1"/>
    <col min="2566" max="2566" width="11.28515625" style="815" customWidth="1"/>
    <col min="2567" max="2568" width="11.7109375" style="815"/>
    <col min="2569" max="2569" width="12.5703125" style="815" customWidth="1"/>
    <col min="2570" max="2570" width="14.42578125" style="815" customWidth="1"/>
    <col min="2571" max="2571" width="14.28515625" style="815" customWidth="1"/>
    <col min="2572" max="2572" width="18.5703125" style="815" customWidth="1"/>
    <col min="2573" max="2816" width="11.7109375" style="815"/>
    <col min="2817" max="2817" width="2.140625" style="815" customWidth="1"/>
    <col min="2818" max="2819" width="11.7109375" style="815"/>
    <col min="2820" max="2820" width="10" style="815" customWidth="1"/>
    <col min="2821" max="2821" width="9.7109375" style="815" customWidth="1"/>
    <col min="2822" max="2822" width="11.28515625" style="815" customWidth="1"/>
    <col min="2823" max="2824" width="11.7109375" style="815"/>
    <col min="2825" max="2825" width="12.5703125" style="815" customWidth="1"/>
    <col min="2826" max="2826" width="14.42578125" style="815" customWidth="1"/>
    <col min="2827" max="2827" width="14.28515625" style="815" customWidth="1"/>
    <col min="2828" max="2828" width="18.5703125" style="815" customWidth="1"/>
    <col min="2829" max="3072" width="11.7109375" style="815"/>
    <col min="3073" max="3073" width="2.140625" style="815" customWidth="1"/>
    <col min="3074" max="3075" width="11.7109375" style="815"/>
    <col min="3076" max="3076" width="10" style="815" customWidth="1"/>
    <col min="3077" max="3077" width="9.7109375" style="815" customWidth="1"/>
    <col min="3078" max="3078" width="11.28515625" style="815" customWidth="1"/>
    <col min="3079" max="3080" width="11.7109375" style="815"/>
    <col min="3081" max="3081" width="12.5703125" style="815" customWidth="1"/>
    <col min="3082" max="3082" width="14.42578125" style="815" customWidth="1"/>
    <col min="3083" max="3083" width="14.28515625" style="815" customWidth="1"/>
    <col min="3084" max="3084" width="18.5703125" style="815" customWidth="1"/>
    <col min="3085" max="3328" width="11.7109375" style="815"/>
    <col min="3329" max="3329" width="2.140625" style="815" customWidth="1"/>
    <col min="3330" max="3331" width="11.7109375" style="815"/>
    <col min="3332" max="3332" width="10" style="815" customWidth="1"/>
    <col min="3333" max="3333" width="9.7109375" style="815" customWidth="1"/>
    <col min="3334" max="3334" width="11.28515625" style="815" customWidth="1"/>
    <col min="3335" max="3336" width="11.7109375" style="815"/>
    <col min="3337" max="3337" width="12.5703125" style="815" customWidth="1"/>
    <col min="3338" max="3338" width="14.42578125" style="815" customWidth="1"/>
    <col min="3339" max="3339" width="14.28515625" style="815" customWidth="1"/>
    <col min="3340" max="3340" width="18.5703125" style="815" customWidth="1"/>
    <col min="3341" max="3584" width="11.7109375" style="815"/>
    <col min="3585" max="3585" width="2.140625" style="815" customWidth="1"/>
    <col min="3586" max="3587" width="11.7109375" style="815"/>
    <col min="3588" max="3588" width="10" style="815" customWidth="1"/>
    <col min="3589" max="3589" width="9.7109375" style="815" customWidth="1"/>
    <col min="3590" max="3590" width="11.28515625" style="815" customWidth="1"/>
    <col min="3591" max="3592" width="11.7109375" style="815"/>
    <col min="3593" max="3593" width="12.5703125" style="815" customWidth="1"/>
    <col min="3594" max="3594" width="14.42578125" style="815" customWidth="1"/>
    <col min="3595" max="3595" width="14.28515625" style="815" customWidth="1"/>
    <col min="3596" max="3596" width="18.5703125" style="815" customWidth="1"/>
    <col min="3597" max="3840" width="11.7109375" style="815"/>
    <col min="3841" max="3841" width="2.140625" style="815" customWidth="1"/>
    <col min="3842" max="3843" width="11.7109375" style="815"/>
    <col min="3844" max="3844" width="10" style="815" customWidth="1"/>
    <col min="3845" max="3845" width="9.7109375" style="815" customWidth="1"/>
    <col min="3846" max="3846" width="11.28515625" style="815" customWidth="1"/>
    <col min="3847" max="3848" width="11.7109375" style="815"/>
    <col min="3849" max="3849" width="12.5703125" style="815" customWidth="1"/>
    <col min="3850" max="3850" width="14.42578125" style="815" customWidth="1"/>
    <col min="3851" max="3851" width="14.28515625" style="815" customWidth="1"/>
    <col min="3852" max="3852" width="18.5703125" style="815" customWidth="1"/>
    <col min="3853" max="4096" width="11.7109375" style="815"/>
    <col min="4097" max="4097" width="2.140625" style="815" customWidth="1"/>
    <col min="4098" max="4099" width="11.7109375" style="815"/>
    <col min="4100" max="4100" width="10" style="815" customWidth="1"/>
    <col min="4101" max="4101" width="9.7109375" style="815" customWidth="1"/>
    <col min="4102" max="4102" width="11.28515625" style="815" customWidth="1"/>
    <col min="4103" max="4104" width="11.7109375" style="815"/>
    <col min="4105" max="4105" width="12.5703125" style="815" customWidth="1"/>
    <col min="4106" max="4106" width="14.42578125" style="815" customWidth="1"/>
    <col min="4107" max="4107" width="14.28515625" style="815" customWidth="1"/>
    <col min="4108" max="4108" width="18.5703125" style="815" customWidth="1"/>
    <col min="4109" max="4352" width="11.7109375" style="815"/>
    <col min="4353" max="4353" width="2.140625" style="815" customWidth="1"/>
    <col min="4354" max="4355" width="11.7109375" style="815"/>
    <col min="4356" max="4356" width="10" style="815" customWidth="1"/>
    <col min="4357" max="4357" width="9.7109375" style="815" customWidth="1"/>
    <col min="4358" max="4358" width="11.28515625" style="815" customWidth="1"/>
    <col min="4359" max="4360" width="11.7109375" style="815"/>
    <col min="4361" max="4361" width="12.5703125" style="815" customWidth="1"/>
    <col min="4362" max="4362" width="14.42578125" style="815" customWidth="1"/>
    <col min="4363" max="4363" width="14.28515625" style="815" customWidth="1"/>
    <col min="4364" max="4364" width="18.5703125" style="815" customWidth="1"/>
    <col min="4365" max="4608" width="11.7109375" style="815"/>
    <col min="4609" max="4609" width="2.140625" style="815" customWidth="1"/>
    <col min="4610" max="4611" width="11.7109375" style="815"/>
    <col min="4612" max="4612" width="10" style="815" customWidth="1"/>
    <col min="4613" max="4613" width="9.7109375" style="815" customWidth="1"/>
    <col min="4614" max="4614" width="11.28515625" style="815" customWidth="1"/>
    <col min="4615" max="4616" width="11.7109375" style="815"/>
    <col min="4617" max="4617" width="12.5703125" style="815" customWidth="1"/>
    <col min="4618" max="4618" width="14.42578125" style="815" customWidth="1"/>
    <col min="4619" max="4619" width="14.28515625" style="815" customWidth="1"/>
    <col min="4620" max="4620" width="18.5703125" style="815" customWidth="1"/>
    <col min="4621" max="4864" width="11.7109375" style="815"/>
    <col min="4865" max="4865" width="2.140625" style="815" customWidth="1"/>
    <col min="4866" max="4867" width="11.7109375" style="815"/>
    <col min="4868" max="4868" width="10" style="815" customWidth="1"/>
    <col min="4869" max="4869" width="9.7109375" style="815" customWidth="1"/>
    <col min="4870" max="4870" width="11.28515625" style="815" customWidth="1"/>
    <col min="4871" max="4872" width="11.7109375" style="815"/>
    <col min="4873" max="4873" width="12.5703125" style="815" customWidth="1"/>
    <col min="4874" max="4874" width="14.42578125" style="815" customWidth="1"/>
    <col min="4875" max="4875" width="14.28515625" style="815" customWidth="1"/>
    <col min="4876" max="4876" width="18.5703125" style="815" customWidth="1"/>
    <col min="4877" max="5120" width="11.7109375" style="815"/>
    <col min="5121" max="5121" width="2.140625" style="815" customWidth="1"/>
    <col min="5122" max="5123" width="11.7109375" style="815"/>
    <col min="5124" max="5124" width="10" style="815" customWidth="1"/>
    <col min="5125" max="5125" width="9.7109375" style="815" customWidth="1"/>
    <col min="5126" max="5126" width="11.28515625" style="815" customWidth="1"/>
    <col min="5127" max="5128" width="11.7109375" style="815"/>
    <col min="5129" max="5129" width="12.5703125" style="815" customWidth="1"/>
    <col min="5130" max="5130" width="14.42578125" style="815" customWidth="1"/>
    <col min="5131" max="5131" width="14.28515625" style="815" customWidth="1"/>
    <col min="5132" max="5132" width="18.5703125" style="815" customWidth="1"/>
    <col min="5133" max="5376" width="11.7109375" style="815"/>
    <col min="5377" max="5377" width="2.140625" style="815" customWidth="1"/>
    <col min="5378" max="5379" width="11.7109375" style="815"/>
    <col min="5380" max="5380" width="10" style="815" customWidth="1"/>
    <col min="5381" max="5381" width="9.7109375" style="815" customWidth="1"/>
    <col min="5382" max="5382" width="11.28515625" style="815" customWidth="1"/>
    <col min="5383" max="5384" width="11.7109375" style="815"/>
    <col min="5385" max="5385" width="12.5703125" style="815" customWidth="1"/>
    <col min="5386" max="5386" width="14.42578125" style="815" customWidth="1"/>
    <col min="5387" max="5387" width="14.28515625" style="815" customWidth="1"/>
    <col min="5388" max="5388" width="18.5703125" style="815" customWidth="1"/>
    <col min="5389" max="5632" width="11.7109375" style="815"/>
    <col min="5633" max="5633" width="2.140625" style="815" customWidth="1"/>
    <col min="5634" max="5635" width="11.7109375" style="815"/>
    <col min="5636" max="5636" width="10" style="815" customWidth="1"/>
    <col min="5637" max="5637" width="9.7109375" style="815" customWidth="1"/>
    <col min="5638" max="5638" width="11.28515625" style="815" customWidth="1"/>
    <col min="5639" max="5640" width="11.7109375" style="815"/>
    <col min="5641" max="5641" width="12.5703125" style="815" customWidth="1"/>
    <col min="5642" max="5642" width="14.42578125" style="815" customWidth="1"/>
    <col min="5643" max="5643" width="14.28515625" style="815" customWidth="1"/>
    <col min="5644" max="5644" width="18.5703125" style="815" customWidth="1"/>
    <col min="5645" max="5888" width="11.7109375" style="815"/>
    <col min="5889" max="5889" width="2.140625" style="815" customWidth="1"/>
    <col min="5890" max="5891" width="11.7109375" style="815"/>
    <col min="5892" max="5892" width="10" style="815" customWidth="1"/>
    <col min="5893" max="5893" width="9.7109375" style="815" customWidth="1"/>
    <col min="5894" max="5894" width="11.28515625" style="815" customWidth="1"/>
    <col min="5895" max="5896" width="11.7109375" style="815"/>
    <col min="5897" max="5897" width="12.5703125" style="815" customWidth="1"/>
    <col min="5898" max="5898" width="14.42578125" style="815" customWidth="1"/>
    <col min="5899" max="5899" width="14.28515625" style="815" customWidth="1"/>
    <col min="5900" max="5900" width="18.5703125" style="815" customWidth="1"/>
    <col min="5901" max="6144" width="11.7109375" style="815"/>
    <col min="6145" max="6145" width="2.140625" style="815" customWidth="1"/>
    <col min="6146" max="6147" width="11.7109375" style="815"/>
    <col min="6148" max="6148" width="10" style="815" customWidth="1"/>
    <col min="6149" max="6149" width="9.7109375" style="815" customWidth="1"/>
    <col min="6150" max="6150" width="11.28515625" style="815" customWidth="1"/>
    <col min="6151" max="6152" width="11.7109375" style="815"/>
    <col min="6153" max="6153" width="12.5703125" style="815" customWidth="1"/>
    <col min="6154" max="6154" width="14.42578125" style="815" customWidth="1"/>
    <col min="6155" max="6155" width="14.28515625" style="815" customWidth="1"/>
    <col min="6156" max="6156" width="18.5703125" style="815" customWidth="1"/>
    <col min="6157" max="6400" width="11.7109375" style="815"/>
    <col min="6401" max="6401" width="2.140625" style="815" customWidth="1"/>
    <col min="6402" max="6403" width="11.7109375" style="815"/>
    <col min="6404" max="6404" width="10" style="815" customWidth="1"/>
    <col min="6405" max="6405" width="9.7109375" style="815" customWidth="1"/>
    <col min="6406" max="6406" width="11.28515625" style="815" customWidth="1"/>
    <col min="6407" max="6408" width="11.7109375" style="815"/>
    <col min="6409" max="6409" width="12.5703125" style="815" customWidth="1"/>
    <col min="6410" max="6410" width="14.42578125" style="815" customWidth="1"/>
    <col min="6411" max="6411" width="14.28515625" style="815" customWidth="1"/>
    <col min="6412" max="6412" width="18.5703125" style="815" customWidth="1"/>
    <col min="6413" max="6656" width="11.7109375" style="815"/>
    <col min="6657" max="6657" width="2.140625" style="815" customWidth="1"/>
    <col min="6658" max="6659" width="11.7109375" style="815"/>
    <col min="6660" max="6660" width="10" style="815" customWidth="1"/>
    <col min="6661" max="6661" width="9.7109375" style="815" customWidth="1"/>
    <col min="6662" max="6662" width="11.28515625" style="815" customWidth="1"/>
    <col min="6663" max="6664" width="11.7109375" style="815"/>
    <col min="6665" max="6665" width="12.5703125" style="815" customWidth="1"/>
    <col min="6666" max="6666" width="14.42578125" style="815" customWidth="1"/>
    <col min="6667" max="6667" width="14.28515625" style="815" customWidth="1"/>
    <col min="6668" max="6668" width="18.5703125" style="815" customWidth="1"/>
    <col min="6669" max="6912" width="11.7109375" style="815"/>
    <col min="6913" max="6913" width="2.140625" style="815" customWidth="1"/>
    <col min="6914" max="6915" width="11.7109375" style="815"/>
    <col min="6916" max="6916" width="10" style="815" customWidth="1"/>
    <col min="6917" max="6917" width="9.7109375" style="815" customWidth="1"/>
    <col min="6918" max="6918" width="11.28515625" style="815" customWidth="1"/>
    <col min="6919" max="6920" width="11.7109375" style="815"/>
    <col min="6921" max="6921" width="12.5703125" style="815" customWidth="1"/>
    <col min="6922" max="6922" width="14.42578125" style="815" customWidth="1"/>
    <col min="6923" max="6923" width="14.28515625" style="815" customWidth="1"/>
    <col min="6924" max="6924" width="18.5703125" style="815" customWidth="1"/>
    <col min="6925" max="7168" width="11.7109375" style="815"/>
    <col min="7169" max="7169" width="2.140625" style="815" customWidth="1"/>
    <col min="7170" max="7171" width="11.7109375" style="815"/>
    <col min="7172" max="7172" width="10" style="815" customWidth="1"/>
    <col min="7173" max="7173" width="9.7109375" style="815" customWidth="1"/>
    <col min="7174" max="7174" width="11.28515625" style="815" customWidth="1"/>
    <col min="7175" max="7176" width="11.7109375" style="815"/>
    <col min="7177" max="7177" width="12.5703125" style="815" customWidth="1"/>
    <col min="7178" max="7178" width="14.42578125" style="815" customWidth="1"/>
    <col min="7179" max="7179" width="14.28515625" style="815" customWidth="1"/>
    <col min="7180" max="7180" width="18.5703125" style="815" customWidth="1"/>
    <col min="7181" max="7424" width="11.7109375" style="815"/>
    <col min="7425" max="7425" width="2.140625" style="815" customWidth="1"/>
    <col min="7426" max="7427" width="11.7109375" style="815"/>
    <col min="7428" max="7428" width="10" style="815" customWidth="1"/>
    <col min="7429" max="7429" width="9.7109375" style="815" customWidth="1"/>
    <col min="7430" max="7430" width="11.28515625" style="815" customWidth="1"/>
    <col min="7431" max="7432" width="11.7109375" style="815"/>
    <col min="7433" max="7433" width="12.5703125" style="815" customWidth="1"/>
    <col min="7434" max="7434" width="14.42578125" style="815" customWidth="1"/>
    <col min="7435" max="7435" width="14.28515625" style="815" customWidth="1"/>
    <col min="7436" max="7436" width="18.5703125" style="815" customWidth="1"/>
    <col min="7437" max="7680" width="11.7109375" style="815"/>
    <col min="7681" max="7681" width="2.140625" style="815" customWidth="1"/>
    <col min="7682" max="7683" width="11.7109375" style="815"/>
    <col min="7684" max="7684" width="10" style="815" customWidth="1"/>
    <col min="7685" max="7685" width="9.7109375" style="815" customWidth="1"/>
    <col min="7686" max="7686" width="11.28515625" style="815" customWidth="1"/>
    <col min="7687" max="7688" width="11.7109375" style="815"/>
    <col min="7689" max="7689" width="12.5703125" style="815" customWidth="1"/>
    <col min="7690" max="7690" width="14.42578125" style="815" customWidth="1"/>
    <col min="7691" max="7691" width="14.28515625" style="815" customWidth="1"/>
    <col min="7692" max="7692" width="18.5703125" style="815" customWidth="1"/>
    <col min="7693" max="7936" width="11.7109375" style="815"/>
    <col min="7937" max="7937" width="2.140625" style="815" customWidth="1"/>
    <col min="7938" max="7939" width="11.7109375" style="815"/>
    <col min="7940" max="7940" width="10" style="815" customWidth="1"/>
    <col min="7941" max="7941" width="9.7109375" style="815" customWidth="1"/>
    <col min="7942" max="7942" width="11.28515625" style="815" customWidth="1"/>
    <col min="7943" max="7944" width="11.7109375" style="815"/>
    <col min="7945" max="7945" width="12.5703125" style="815" customWidth="1"/>
    <col min="7946" max="7946" width="14.42578125" style="815" customWidth="1"/>
    <col min="7947" max="7947" width="14.28515625" style="815" customWidth="1"/>
    <col min="7948" max="7948" width="18.5703125" style="815" customWidth="1"/>
    <col min="7949" max="8192" width="11.7109375" style="815"/>
    <col min="8193" max="8193" width="2.140625" style="815" customWidth="1"/>
    <col min="8194" max="8195" width="11.7109375" style="815"/>
    <col min="8196" max="8196" width="10" style="815" customWidth="1"/>
    <col min="8197" max="8197" width="9.7109375" style="815" customWidth="1"/>
    <col min="8198" max="8198" width="11.28515625" style="815" customWidth="1"/>
    <col min="8199" max="8200" width="11.7109375" style="815"/>
    <col min="8201" max="8201" width="12.5703125" style="815" customWidth="1"/>
    <col min="8202" max="8202" width="14.42578125" style="815" customWidth="1"/>
    <col min="8203" max="8203" width="14.28515625" style="815" customWidth="1"/>
    <col min="8204" max="8204" width="18.5703125" style="815" customWidth="1"/>
    <col min="8205" max="8448" width="11.7109375" style="815"/>
    <col min="8449" max="8449" width="2.140625" style="815" customWidth="1"/>
    <col min="8450" max="8451" width="11.7109375" style="815"/>
    <col min="8452" max="8452" width="10" style="815" customWidth="1"/>
    <col min="8453" max="8453" width="9.7109375" style="815" customWidth="1"/>
    <col min="8454" max="8454" width="11.28515625" style="815" customWidth="1"/>
    <col min="8455" max="8456" width="11.7109375" style="815"/>
    <col min="8457" max="8457" width="12.5703125" style="815" customWidth="1"/>
    <col min="8458" max="8458" width="14.42578125" style="815" customWidth="1"/>
    <col min="8459" max="8459" width="14.28515625" style="815" customWidth="1"/>
    <col min="8460" max="8460" width="18.5703125" style="815" customWidth="1"/>
    <col min="8461" max="8704" width="11.7109375" style="815"/>
    <col min="8705" max="8705" width="2.140625" style="815" customWidth="1"/>
    <col min="8706" max="8707" width="11.7109375" style="815"/>
    <col min="8708" max="8708" width="10" style="815" customWidth="1"/>
    <col min="8709" max="8709" width="9.7109375" style="815" customWidth="1"/>
    <col min="8710" max="8710" width="11.28515625" style="815" customWidth="1"/>
    <col min="8711" max="8712" width="11.7109375" style="815"/>
    <col min="8713" max="8713" width="12.5703125" style="815" customWidth="1"/>
    <col min="8714" max="8714" width="14.42578125" style="815" customWidth="1"/>
    <col min="8715" max="8715" width="14.28515625" style="815" customWidth="1"/>
    <col min="8716" max="8716" width="18.5703125" style="815" customWidth="1"/>
    <col min="8717" max="8960" width="11.7109375" style="815"/>
    <col min="8961" max="8961" width="2.140625" style="815" customWidth="1"/>
    <col min="8962" max="8963" width="11.7109375" style="815"/>
    <col min="8964" max="8964" width="10" style="815" customWidth="1"/>
    <col min="8965" max="8965" width="9.7109375" style="815" customWidth="1"/>
    <col min="8966" max="8966" width="11.28515625" style="815" customWidth="1"/>
    <col min="8967" max="8968" width="11.7109375" style="815"/>
    <col min="8969" max="8969" width="12.5703125" style="815" customWidth="1"/>
    <col min="8970" max="8970" width="14.42578125" style="815" customWidth="1"/>
    <col min="8971" max="8971" width="14.28515625" style="815" customWidth="1"/>
    <col min="8972" max="8972" width="18.5703125" style="815" customWidth="1"/>
    <col min="8973" max="9216" width="11.7109375" style="815"/>
    <col min="9217" max="9217" width="2.140625" style="815" customWidth="1"/>
    <col min="9218" max="9219" width="11.7109375" style="815"/>
    <col min="9220" max="9220" width="10" style="815" customWidth="1"/>
    <col min="9221" max="9221" width="9.7109375" style="815" customWidth="1"/>
    <col min="9222" max="9222" width="11.28515625" style="815" customWidth="1"/>
    <col min="9223" max="9224" width="11.7109375" style="815"/>
    <col min="9225" max="9225" width="12.5703125" style="815" customWidth="1"/>
    <col min="9226" max="9226" width="14.42578125" style="815" customWidth="1"/>
    <col min="9227" max="9227" width="14.28515625" style="815" customWidth="1"/>
    <col min="9228" max="9228" width="18.5703125" style="815" customWidth="1"/>
    <col min="9229" max="9472" width="11.7109375" style="815"/>
    <col min="9473" max="9473" width="2.140625" style="815" customWidth="1"/>
    <col min="9474" max="9475" width="11.7109375" style="815"/>
    <col min="9476" max="9476" width="10" style="815" customWidth="1"/>
    <col min="9477" max="9477" width="9.7109375" style="815" customWidth="1"/>
    <col min="9478" max="9478" width="11.28515625" style="815" customWidth="1"/>
    <col min="9479" max="9480" width="11.7109375" style="815"/>
    <col min="9481" max="9481" width="12.5703125" style="815" customWidth="1"/>
    <col min="9482" max="9482" width="14.42578125" style="815" customWidth="1"/>
    <col min="9483" max="9483" width="14.28515625" style="815" customWidth="1"/>
    <col min="9484" max="9484" width="18.5703125" style="815" customWidth="1"/>
    <col min="9485" max="9728" width="11.7109375" style="815"/>
    <col min="9729" max="9729" width="2.140625" style="815" customWidth="1"/>
    <col min="9730" max="9731" width="11.7109375" style="815"/>
    <col min="9732" max="9732" width="10" style="815" customWidth="1"/>
    <col min="9733" max="9733" width="9.7109375" style="815" customWidth="1"/>
    <col min="9734" max="9734" width="11.28515625" style="815" customWidth="1"/>
    <col min="9735" max="9736" width="11.7109375" style="815"/>
    <col min="9737" max="9737" width="12.5703125" style="815" customWidth="1"/>
    <col min="9738" max="9738" width="14.42578125" style="815" customWidth="1"/>
    <col min="9739" max="9739" width="14.28515625" style="815" customWidth="1"/>
    <col min="9740" max="9740" width="18.5703125" style="815" customWidth="1"/>
    <col min="9741" max="9984" width="11.7109375" style="815"/>
    <col min="9985" max="9985" width="2.140625" style="815" customWidth="1"/>
    <col min="9986" max="9987" width="11.7109375" style="815"/>
    <col min="9988" max="9988" width="10" style="815" customWidth="1"/>
    <col min="9989" max="9989" width="9.7109375" style="815" customWidth="1"/>
    <col min="9990" max="9990" width="11.28515625" style="815" customWidth="1"/>
    <col min="9991" max="9992" width="11.7109375" style="815"/>
    <col min="9993" max="9993" width="12.5703125" style="815" customWidth="1"/>
    <col min="9994" max="9994" width="14.42578125" style="815" customWidth="1"/>
    <col min="9995" max="9995" width="14.28515625" style="815" customWidth="1"/>
    <col min="9996" max="9996" width="18.5703125" style="815" customWidth="1"/>
    <col min="9997" max="10240" width="11.7109375" style="815"/>
    <col min="10241" max="10241" width="2.140625" style="815" customWidth="1"/>
    <col min="10242" max="10243" width="11.7109375" style="815"/>
    <col min="10244" max="10244" width="10" style="815" customWidth="1"/>
    <col min="10245" max="10245" width="9.7109375" style="815" customWidth="1"/>
    <col min="10246" max="10246" width="11.28515625" style="815" customWidth="1"/>
    <col min="10247" max="10248" width="11.7109375" style="815"/>
    <col min="10249" max="10249" width="12.5703125" style="815" customWidth="1"/>
    <col min="10250" max="10250" width="14.42578125" style="815" customWidth="1"/>
    <col min="10251" max="10251" width="14.28515625" style="815" customWidth="1"/>
    <col min="10252" max="10252" width="18.5703125" style="815" customWidth="1"/>
    <col min="10253" max="10496" width="11.7109375" style="815"/>
    <col min="10497" max="10497" width="2.140625" style="815" customWidth="1"/>
    <col min="10498" max="10499" width="11.7109375" style="815"/>
    <col min="10500" max="10500" width="10" style="815" customWidth="1"/>
    <col min="10501" max="10501" width="9.7109375" style="815" customWidth="1"/>
    <col min="10502" max="10502" width="11.28515625" style="815" customWidth="1"/>
    <col min="10503" max="10504" width="11.7109375" style="815"/>
    <col min="10505" max="10505" width="12.5703125" style="815" customWidth="1"/>
    <col min="10506" max="10506" width="14.42578125" style="815" customWidth="1"/>
    <col min="10507" max="10507" width="14.28515625" style="815" customWidth="1"/>
    <col min="10508" max="10508" width="18.5703125" style="815" customWidth="1"/>
    <col min="10509" max="10752" width="11.7109375" style="815"/>
    <col min="10753" max="10753" width="2.140625" style="815" customWidth="1"/>
    <col min="10754" max="10755" width="11.7109375" style="815"/>
    <col min="10756" max="10756" width="10" style="815" customWidth="1"/>
    <col min="10757" max="10757" width="9.7109375" style="815" customWidth="1"/>
    <col min="10758" max="10758" width="11.28515625" style="815" customWidth="1"/>
    <col min="10759" max="10760" width="11.7109375" style="815"/>
    <col min="10761" max="10761" width="12.5703125" style="815" customWidth="1"/>
    <col min="10762" max="10762" width="14.42578125" style="815" customWidth="1"/>
    <col min="10763" max="10763" width="14.28515625" style="815" customWidth="1"/>
    <col min="10764" max="10764" width="18.5703125" style="815" customWidth="1"/>
    <col min="10765" max="11008" width="11.7109375" style="815"/>
    <col min="11009" max="11009" width="2.140625" style="815" customWidth="1"/>
    <col min="11010" max="11011" width="11.7109375" style="815"/>
    <col min="11012" max="11012" width="10" style="815" customWidth="1"/>
    <col min="11013" max="11013" width="9.7109375" style="815" customWidth="1"/>
    <col min="11014" max="11014" width="11.28515625" style="815" customWidth="1"/>
    <col min="11015" max="11016" width="11.7109375" style="815"/>
    <col min="11017" max="11017" width="12.5703125" style="815" customWidth="1"/>
    <col min="11018" max="11018" width="14.42578125" style="815" customWidth="1"/>
    <col min="11019" max="11019" width="14.28515625" style="815" customWidth="1"/>
    <col min="11020" max="11020" width="18.5703125" style="815" customWidth="1"/>
    <col min="11021" max="11264" width="11.7109375" style="815"/>
    <col min="11265" max="11265" width="2.140625" style="815" customWidth="1"/>
    <col min="11266" max="11267" width="11.7109375" style="815"/>
    <col min="11268" max="11268" width="10" style="815" customWidth="1"/>
    <col min="11269" max="11269" width="9.7109375" style="815" customWidth="1"/>
    <col min="11270" max="11270" width="11.28515625" style="815" customWidth="1"/>
    <col min="11271" max="11272" width="11.7109375" style="815"/>
    <col min="11273" max="11273" width="12.5703125" style="815" customWidth="1"/>
    <col min="11274" max="11274" width="14.42578125" style="815" customWidth="1"/>
    <col min="11275" max="11275" width="14.28515625" style="815" customWidth="1"/>
    <col min="11276" max="11276" width="18.5703125" style="815" customWidth="1"/>
    <col min="11277" max="11520" width="11.7109375" style="815"/>
    <col min="11521" max="11521" width="2.140625" style="815" customWidth="1"/>
    <col min="11522" max="11523" width="11.7109375" style="815"/>
    <col min="11524" max="11524" width="10" style="815" customWidth="1"/>
    <col min="11525" max="11525" width="9.7109375" style="815" customWidth="1"/>
    <col min="11526" max="11526" width="11.28515625" style="815" customWidth="1"/>
    <col min="11527" max="11528" width="11.7109375" style="815"/>
    <col min="11529" max="11529" width="12.5703125" style="815" customWidth="1"/>
    <col min="11530" max="11530" width="14.42578125" style="815" customWidth="1"/>
    <col min="11531" max="11531" width="14.28515625" style="815" customWidth="1"/>
    <col min="11532" max="11532" width="18.5703125" style="815" customWidth="1"/>
    <col min="11533" max="11776" width="11.7109375" style="815"/>
    <col min="11777" max="11777" width="2.140625" style="815" customWidth="1"/>
    <col min="11778" max="11779" width="11.7109375" style="815"/>
    <col min="11780" max="11780" width="10" style="815" customWidth="1"/>
    <col min="11781" max="11781" width="9.7109375" style="815" customWidth="1"/>
    <col min="11782" max="11782" width="11.28515625" style="815" customWidth="1"/>
    <col min="11783" max="11784" width="11.7109375" style="815"/>
    <col min="11785" max="11785" width="12.5703125" style="815" customWidth="1"/>
    <col min="11786" max="11786" width="14.42578125" style="815" customWidth="1"/>
    <col min="11787" max="11787" width="14.28515625" style="815" customWidth="1"/>
    <col min="11788" max="11788" width="18.5703125" style="815" customWidth="1"/>
    <col min="11789" max="12032" width="11.7109375" style="815"/>
    <col min="12033" max="12033" width="2.140625" style="815" customWidth="1"/>
    <col min="12034" max="12035" width="11.7109375" style="815"/>
    <col min="12036" max="12036" width="10" style="815" customWidth="1"/>
    <col min="12037" max="12037" width="9.7109375" style="815" customWidth="1"/>
    <col min="12038" max="12038" width="11.28515625" style="815" customWidth="1"/>
    <col min="12039" max="12040" width="11.7109375" style="815"/>
    <col min="12041" max="12041" width="12.5703125" style="815" customWidth="1"/>
    <col min="12042" max="12042" width="14.42578125" style="815" customWidth="1"/>
    <col min="12043" max="12043" width="14.28515625" style="815" customWidth="1"/>
    <col min="12044" max="12044" width="18.5703125" style="815" customWidth="1"/>
    <col min="12045" max="12288" width="11.7109375" style="815"/>
    <col min="12289" max="12289" width="2.140625" style="815" customWidth="1"/>
    <col min="12290" max="12291" width="11.7109375" style="815"/>
    <col min="12292" max="12292" width="10" style="815" customWidth="1"/>
    <col min="12293" max="12293" width="9.7109375" style="815" customWidth="1"/>
    <col min="12294" max="12294" width="11.28515625" style="815" customWidth="1"/>
    <col min="12295" max="12296" width="11.7109375" style="815"/>
    <col min="12297" max="12297" width="12.5703125" style="815" customWidth="1"/>
    <col min="12298" max="12298" width="14.42578125" style="815" customWidth="1"/>
    <col min="12299" max="12299" width="14.28515625" style="815" customWidth="1"/>
    <col min="12300" max="12300" width="18.5703125" style="815" customWidth="1"/>
    <col min="12301" max="12544" width="11.7109375" style="815"/>
    <col min="12545" max="12545" width="2.140625" style="815" customWidth="1"/>
    <col min="12546" max="12547" width="11.7109375" style="815"/>
    <col min="12548" max="12548" width="10" style="815" customWidth="1"/>
    <col min="12549" max="12549" width="9.7109375" style="815" customWidth="1"/>
    <col min="12550" max="12550" width="11.28515625" style="815" customWidth="1"/>
    <col min="12551" max="12552" width="11.7109375" style="815"/>
    <col min="12553" max="12553" width="12.5703125" style="815" customWidth="1"/>
    <col min="12554" max="12554" width="14.42578125" style="815" customWidth="1"/>
    <col min="12555" max="12555" width="14.28515625" style="815" customWidth="1"/>
    <col min="12556" max="12556" width="18.5703125" style="815" customWidth="1"/>
    <col min="12557" max="12800" width="11.7109375" style="815"/>
    <col min="12801" max="12801" width="2.140625" style="815" customWidth="1"/>
    <col min="12802" max="12803" width="11.7109375" style="815"/>
    <col min="12804" max="12804" width="10" style="815" customWidth="1"/>
    <col min="12805" max="12805" width="9.7109375" style="815" customWidth="1"/>
    <col min="12806" max="12806" width="11.28515625" style="815" customWidth="1"/>
    <col min="12807" max="12808" width="11.7109375" style="815"/>
    <col min="12809" max="12809" width="12.5703125" style="815" customWidth="1"/>
    <col min="12810" max="12810" width="14.42578125" style="815" customWidth="1"/>
    <col min="12811" max="12811" width="14.28515625" style="815" customWidth="1"/>
    <col min="12812" max="12812" width="18.5703125" style="815" customWidth="1"/>
    <col min="12813" max="13056" width="11.7109375" style="815"/>
    <col min="13057" max="13057" width="2.140625" style="815" customWidth="1"/>
    <col min="13058" max="13059" width="11.7109375" style="815"/>
    <col min="13060" max="13060" width="10" style="815" customWidth="1"/>
    <col min="13061" max="13061" width="9.7109375" style="815" customWidth="1"/>
    <col min="13062" max="13062" width="11.28515625" style="815" customWidth="1"/>
    <col min="13063" max="13064" width="11.7109375" style="815"/>
    <col min="13065" max="13065" width="12.5703125" style="815" customWidth="1"/>
    <col min="13066" max="13066" width="14.42578125" style="815" customWidth="1"/>
    <col min="13067" max="13067" width="14.28515625" style="815" customWidth="1"/>
    <col min="13068" max="13068" width="18.5703125" style="815" customWidth="1"/>
    <col min="13069" max="13312" width="11.7109375" style="815"/>
    <col min="13313" max="13313" width="2.140625" style="815" customWidth="1"/>
    <col min="13314" max="13315" width="11.7109375" style="815"/>
    <col min="13316" max="13316" width="10" style="815" customWidth="1"/>
    <col min="13317" max="13317" width="9.7109375" style="815" customWidth="1"/>
    <col min="13318" max="13318" width="11.28515625" style="815" customWidth="1"/>
    <col min="13319" max="13320" width="11.7109375" style="815"/>
    <col min="13321" max="13321" width="12.5703125" style="815" customWidth="1"/>
    <col min="13322" max="13322" width="14.42578125" style="815" customWidth="1"/>
    <col min="13323" max="13323" width="14.28515625" style="815" customWidth="1"/>
    <col min="13324" max="13324" width="18.5703125" style="815" customWidth="1"/>
    <col min="13325" max="13568" width="11.7109375" style="815"/>
    <col min="13569" max="13569" width="2.140625" style="815" customWidth="1"/>
    <col min="13570" max="13571" width="11.7109375" style="815"/>
    <col min="13572" max="13572" width="10" style="815" customWidth="1"/>
    <col min="13573" max="13573" width="9.7109375" style="815" customWidth="1"/>
    <col min="13574" max="13574" width="11.28515625" style="815" customWidth="1"/>
    <col min="13575" max="13576" width="11.7109375" style="815"/>
    <col min="13577" max="13577" width="12.5703125" style="815" customWidth="1"/>
    <col min="13578" max="13578" width="14.42578125" style="815" customWidth="1"/>
    <col min="13579" max="13579" width="14.28515625" style="815" customWidth="1"/>
    <col min="13580" max="13580" width="18.5703125" style="815" customWidth="1"/>
    <col min="13581" max="13824" width="11.7109375" style="815"/>
    <col min="13825" max="13825" width="2.140625" style="815" customWidth="1"/>
    <col min="13826" max="13827" width="11.7109375" style="815"/>
    <col min="13828" max="13828" width="10" style="815" customWidth="1"/>
    <col min="13829" max="13829" width="9.7109375" style="815" customWidth="1"/>
    <col min="13830" max="13830" width="11.28515625" style="815" customWidth="1"/>
    <col min="13831" max="13832" width="11.7109375" style="815"/>
    <col min="13833" max="13833" width="12.5703125" style="815" customWidth="1"/>
    <col min="13834" max="13834" width="14.42578125" style="815" customWidth="1"/>
    <col min="13835" max="13835" width="14.28515625" style="815" customWidth="1"/>
    <col min="13836" max="13836" width="18.5703125" style="815" customWidth="1"/>
    <col min="13837" max="14080" width="11.7109375" style="815"/>
    <col min="14081" max="14081" width="2.140625" style="815" customWidth="1"/>
    <col min="14082" max="14083" width="11.7109375" style="815"/>
    <col min="14084" max="14084" width="10" style="815" customWidth="1"/>
    <col min="14085" max="14085" width="9.7109375" style="815" customWidth="1"/>
    <col min="14086" max="14086" width="11.28515625" style="815" customWidth="1"/>
    <col min="14087" max="14088" width="11.7109375" style="815"/>
    <col min="14089" max="14089" width="12.5703125" style="815" customWidth="1"/>
    <col min="14090" max="14090" width="14.42578125" style="815" customWidth="1"/>
    <col min="14091" max="14091" width="14.28515625" style="815" customWidth="1"/>
    <col min="14092" max="14092" width="18.5703125" style="815" customWidth="1"/>
    <col min="14093" max="14336" width="11.7109375" style="815"/>
    <col min="14337" max="14337" width="2.140625" style="815" customWidth="1"/>
    <col min="14338" max="14339" width="11.7109375" style="815"/>
    <col min="14340" max="14340" width="10" style="815" customWidth="1"/>
    <col min="14341" max="14341" width="9.7109375" style="815" customWidth="1"/>
    <col min="14342" max="14342" width="11.28515625" style="815" customWidth="1"/>
    <col min="14343" max="14344" width="11.7109375" style="815"/>
    <col min="14345" max="14345" width="12.5703125" style="815" customWidth="1"/>
    <col min="14346" max="14346" width="14.42578125" style="815" customWidth="1"/>
    <col min="14347" max="14347" width="14.28515625" style="815" customWidth="1"/>
    <col min="14348" max="14348" width="18.5703125" style="815" customWidth="1"/>
    <col min="14349" max="14592" width="11.7109375" style="815"/>
    <col min="14593" max="14593" width="2.140625" style="815" customWidth="1"/>
    <col min="14594" max="14595" width="11.7109375" style="815"/>
    <col min="14596" max="14596" width="10" style="815" customWidth="1"/>
    <col min="14597" max="14597" width="9.7109375" style="815" customWidth="1"/>
    <col min="14598" max="14598" width="11.28515625" style="815" customWidth="1"/>
    <col min="14599" max="14600" width="11.7109375" style="815"/>
    <col min="14601" max="14601" width="12.5703125" style="815" customWidth="1"/>
    <col min="14602" max="14602" width="14.42578125" style="815" customWidth="1"/>
    <col min="14603" max="14603" width="14.28515625" style="815" customWidth="1"/>
    <col min="14604" max="14604" width="18.5703125" style="815" customWidth="1"/>
    <col min="14605" max="14848" width="11.7109375" style="815"/>
    <col min="14849" max="14849" width="2.140625" style="815" customWidth="1"/>
    <col min="14850" max="14851" width="11.7109375" style="815"/>
    <col min="14852" max="14852" width="10" style="815" customWidth="1"/>
    <col min="14853" max="14853" width="9.7109375" style="815" customWidth="1"/>
    <col min="14854" max="14854" width="11.28515625" style="815" customWidth="1"/>
    <col min="14855" max="14856" width="11.7109375" style="815"/>
    <col min="14857" max="14857" width="12.5703125" style="815" customWidth="1"/>
    <col min="14858" max="14858" width="14.42578125" style="815" customWidth="1"/>
    <col min="14859" max="14859" width="14.28515625" style="815" customWidth="1"/>
    <col min="14860" max="14860" width="18.5703125" style="815" customWidth="1"/>
    <col min="14861" max="15104" width="11.7109375" style="815"/>
    <col min="15105" max="15105" width="2.140625" style="815" customWidth="1"/>
    <col min="15106" max="15107" width="11.7109375" style="815"/>
    <col min="15108" max="15108" width="10" style="815" customWidth="1"/>
    <col min="15109" max="15109" width="9.7109375" style="815" customWidth="1"/>
    <col min="15110" max="15110" width="11.28515625" style="815" customWidth="1"/>
    <col min="15111" max="15112" width="11.7109375" style="815"/>
    <col min="15113" max="15113" width="12.5703125" style="815" customWidth="1"/>
    <col min="15114" max="15114" width="14.42578125" style="815" customWidth="1"/>
    <col min="15115" max="15115" width="14.28515625" style="815" customWidth="1"/>
    <col min="15116" max="15116" width="18.5703125" style="815" customWidth="1"/>
    <col min="15117" max="15360" width="11.7109375" style="815"/>
    <col min="15361" max="15361" width="2.140625" style="815" customWidth="1"/>
    <col min="15362" max="15363" width="11.7109375" style="815"/>
    <col min="15364" max="15364" width="10" style="815" customWidth="1"/>
    <col min="15365" max="15365" width="9.7109375" style="815" customWidth="1"/>
    <col min="15366" max="15366" width="11.28515625" style="815" customWidth="1"/>
    <col min="15367" max="15368" width="11.7109375" style="815"/>
    <col min="15369" max="15369" width="12.5703125" style="815" customWidth="1"/>
    <col min="15370" max="15370" width="14.42578125" style="815" customWidth="1"/>
    <col min="15371" max="15371" width="14.28515625" style="815" customWidth="1"/>
    <col min="15372" max="15372" width="18.5703125" style="815" customWidth="1"/>
    <col min="15373" max="15616" width="11.7109375" style="815"/>
    <col min="15617" max="15617" width="2.140625" style="815" customWidth="1"/>
    <col min="15618" max="15619" width="11.7109375" style="815"/>
    <col min="15620" max="15620" width="10" style="815" customWidth="1"/>
    <col min="15621" max="15621" width="9.7109375" style="815" customWidth="1"/>
    <col min="15622" max="15622" width="11.28515625" style="815" customWidth="1"/>
    <col min="15623" max="15624" width="11.7109375" style="815"/>
    <col min="15625" max="15625" width="12.5703125" style="815" customWidth="1"/>
    <col min="15626" max="15626" width="14.42578125" style="815" customWidth="1"/>
    <col min="15627" max="15627" width="14.28515625" style="815" customWidth="1"/>
    <col min="15628" max="15628" width="18.5703125" style="815" customWidth="1"/>
    <col min="15629" max="15872" width="11.7109375" style="815"/>
    <col min="15873" max="15873" width="2.140625" style="815" customWidth="1"/>
    <col min="15874" max="15875" width="11.7109375" style="815"/>
    <col min="15876" max="15876" width="10" style="815" customWidth="1"/>
    <col min="15877" max="15877" width="9.7109375" style="815" customWidth="1"/>
    <col min="15878" max="15878" width="11.28515625" style="815" customWidth="1"/>
    <col min="15879" max="15880" width="11.7109375" style="815"/>
    <col min="15881" max="15881" width="12.5703125" style="815" customWidth="1"/>
    <col min="15882" max="15882" width="14.42578125" style="815" customWidth="1"/>
    <col min="15883" max="15883" width="14.28515625" style="815" customWidth="1"/>
    <col min="15884" max="15884" width="18.5703125" style="815" customWidth="1"/>
    <col min="15885" max="16128" width="11.7109375" style="815"/>
    <col min="16129" max="16129" width="2.140625" style="815" customWidth="1"/>
    <col min="16130" max="16131" width="11.7109375" style="815"/>
    <col min="16132" max="16132" width="10" style="815" customWidth="1"/>
    <col min="16133" max="16133" width="9.7109375" style="815" customWidth="1"/>
    <col min="16134" max="16134" width="11.28515625" style="815" customWidth="1"/>
    <col min="16135" max="16136" width="11.7109375" style="815"/>
    <col min="16137" max="16137" width="12.5703125" style="815" customWidth="1"/>
    <col min="16138" max="16138" width="14.42578125" style="815" customWidth="1"/>
    <col min="16139" max="16139" width="14.28515625" style="815" customWidth="1"/>
    <col min="16140" max="16140" width="18.5703125" style="815" customWidth="1"/>
    <col min="16141" max="16384" width="11.7109375" style="815"/>
  </cols>
  <sheetData>
    <row r="1" spans="2:12" ht="13.5" thickBot="1" x14ac:dyDescent="0.25"/>
    <row r="2" spans="2:12" ht="44.25" customHeight="1" x14ac:dyDescent="0.3">
      <c r="B2" s="831" t="s">
        <v>738</v>
      </c>
      <c r="C2" s="832"/>
      <c r="D2" s="832"/>
      <c r="E2" s="832"/>
      <c r="F2" s="832"/>
      <c r="G2" s="833" t="s">
        <v>724</v>
      </c>
      <c r="H2" s="833"/>
      <c r="I2" s="833"/>
      <c r="J2" s="833"/>
      <c r="K2" s="833"/>
      <c r="L2" s="816"/>
    </row>
    <row r="3" spans="2:12" ht="18.75" x14ac:dyDescent="0.3">
      <c r="B3" s="834"/>
      <c r="C3" s="835"/>
      <c r="D3" s="835"/>
      <c r="E3" s="835"/>
      <c r="F3" s="835"/>
      <c r="L3" s="817"/>
    </row>
    <row r="4" spans="2:12" x14ac:dyDescent="0.2">
      <c r="B4" s="818"/>
      <c r="L4" s="817"/>
    </row>
    <row r="5" spans="2:12" x14ac:dyDescent="0.2">
      <c r="B5" s="818"/>
      <c r="L5" s="817"/>
    </row>
    <row r="6" spans="2:12" ht="16.5" customHeight="1" x14ac:dyDescent="0.2">
      <c r="B6" s="818"/>
      <c r="L6" s="817"/>
    </row>
    <row r="7" spans="2:12" ht="19.5" customHeight="1" x14ac:dyDescent="0.2">
      <c r="B7" s="818"/>
      <c r="L7" s="817"/>
    </row>
    <row r="8" spans="2:12" x14ac:dyDescent="0.2">
      <c r="B8" s="818"/>
      <c r="L8" s="817"/>
    </row>
    <row r="9" spans="2:12" x14ac:dyDescent="0.2">
      <c r="B9" s="818"/>
      <c r="L9" s="817"/>
    </row>
    <row r="10" spans="2:12" ht="25.5" x14ac:dyDescent="0.35">
      <c r="B10" s="836" t="s">
        <v>737</v>
      </c>
      <c r="C10" s="837"/>
      <c r="D10" s="837"/>
      <c r="E10" s="837"/>
      <c r="F10" s="837"/>
      <c r="G10" s="837"/>
      <c r="H10" s="837"/>
      <c r="I10" s="837"/>
      <c r="J10" s="837"/>
      <c r="K10" s="837"/>
      <c r="L10" s="838"/>
    </row>
    <row r="11" spans="2:12" ht="22.5" x14ac:dyDescent="0.3">
      <c r="B11" s="839" t="s">
        <v>743</v>
      </c>
      <c r="C11" s="840"/>
      <c r="D11" s="840"/>
      <c r="E11" s="840"/>
      <c r="F11" s="840"/>
      <c r="G11" s="840"/>
      <c r="H11" s="840"/>
      <c r="I11" s="840"/>
      <c r="J11" s="840"/>
      <c r="K11" s="840"/>
      <c r="L11" s="841"/>
    </row>
    <row r="12" spans="2:12" x14ac:dyDescent="0.2">
      <c r="B12" s="818"/>
      <c r="L12" s="817"/>
    </row>
    <row r="13" spans="2:12" s="819" customFormat="1" ht="20.25" x14ac:dyDescent="0.3">
      <c r="B13" s="828"/>
      <c r="C13" s="829"/>
      <c r="D13" s="829"/>
      <c r="E13" s="829"/>
      <c r="F13" s="829"/>
      <c r="G13" s="829"/>
      <c r="H13" s="829"/>
      <c r="I13" s="829"/>
      <c r="J13" s="829"/>
      <c r="K13" s="829"/>
      <c r="L13" s="830"/>
    </row>
    <row r="14" spans="2:12" s="819" customFormat="1" ht="20.25" x14ac:dyDescent="0.3">
      <c r="B14" s="828"/>
      <c r="C14" s="829"/>
      <c r="D14" s="829"/>
      <c r="E14" s="829"/>
      <c r="F14" s="829"/>
      <c r="G14" s="829"/>
      <c r="H14" s="829"/>
      <c r="I14" s="829"/>
      <c r="J14" s="829"/>
      <c r="K14" s="829"/>
      <c r="L14" s="830"/>
    </row>
    <row r="15" spans="2:12" x14ac:dyDescent="0.2">
      <c r="B15" s="818"/>
      <c r="L15" s="817"/>
    </row>
    <row r="16" spans="2:12" ht="16.5" customHeight="1" x14ac:dyDescent="0.2">
      <c r="B16" s="818"/>
      <c r="L16" s="817"/>
    </row>
    <row r="17" spans="2:12" ht="19.5" customHeight="1" x14ac:dyDescent="0.2">
      <c r="B17" s="818"/>
      <c r="L17" s="817"/>
    </row>
    <row r="18" spans="2:12" x14ac:dyDescent="0.2">
      <c r="B18" s="818"/>
      <c r="L18" s="817"/>
    </row>
    <row r="19" spans="2:12" x14ac:dyDescent="0.2">
      <c r="B19" s="818"/>
      <c r="L19" s="817"/>
    </row>
    <row r="20" spans="2:12" s="293" customFormat="1" ht="3.6" customHeight="1" x14ac:dyDescent="0.3">
      <c r="B20" s="820"/>
      <c r="I20" s="847"/>
      <c r="J20" s="847"/>
      <c r="K20" s="847"/>
      <c r="L20" s="848"/>
    </row>
    <row r="21" spans="2:12" s="293" customFormat="1" ht="18.75" hidden="1" x14ac:dyDescent="0.3">
      <c r="B21" s="820"/>
      <c r="I21" s="821"/>
      <c r="J21" s="821"/>
      <c r="K21" s="821"/>
      <c r="L21" s="822"/>
    </row>
    <row r="22" spans="2:12" s="293" customFormat="1" ht="18.75" x14ac:dyDescent="0.3">
      <c r="B22" s="820"/>
      <c r="I22" s="821"/>
      <c r="J22" s="821"/>
      <c r="K22" s="821"/>
      <c r="L22" s="822"/>
    </row>
    <row r="23" spans="2:12" s="823" customFormat="1" ht="18.75" x14ac:dyDescent="0.3">
      <c r="B23" s="824"/>
      <c r="I23" s="847" t="s">
        <v>742</v>
      </c>
      <c r="J23" s="847"/>
      <c r="K23" s="847"/>
      <c r="L23" s="848"/>
    </row>
    <row r="24" spans="2:12" ht="21" customHeight="1" x14ac:dyDescent="0.3">
      <c r="B24" s="818"/>
      <c r="C24" s="842" t="s">
        <v>725</v>
      </c>
      <c r="D24" s="842"/>
      <c r="E24" s="842"/>
      <c r="F24" s="842"/>
      <c r="I24" s="842" t="s">
        <v>726</v>
      </c>
      <c r="J24" s="842"/>
      <c r="K24" s="842"/>
      <c r="L24" s="843"/>
    </row>
    <row r="25" spans="2:12" s="825" customFormat="1" ht="21" customHeight="1" x14ac:dyDescent="0.2">
      <c r="B25" s="826"/>
      <c r="C25" s="827"/>
      <c r="D25" s="827"/>
      <c r="E25" s="827"/>
      <c r="F25" s="827"/>
      <c r="I25" s="849" t="s">
        <v>739</v>
      </c>
      <c r="J25" s="850"/>
      <c r="K25" s="850"/>
      <c r="L25" s="851"/>
    </row>
    <row r="26" spans="2:12" x14ac:dyDescent="0.2">
      <c r="B26" s="818"/>
      <c r="L26" s="817"/>
    </row>
    <row r="27" spans="2:12" x14ac:dyDescent="0.2">
      <c r="B27" s="818"/>
      <c r="L27" s="817"/>
    </row>
    <row r="28" spans="2:12" x14ac:dyDescent="0.2">
      <c r="B28" s="818"/>
      <c r="L28" s="817"/>
    </row>
    <row r="29" spans="2:12" ht="18.75" x14ac:dyDescent="0.3">
      <c r="B29" s="818"/>
      <c r="C29" s="842" t="s">
        <v>740</v>
      </c>
      <c r="D29" s="842"/>
      <c r="E29" s="842"/>
      <c r="F29" s="842"/>
      <c r="I29" s="842" t="s">
        <v>741</v>
      </c>
      <c r="J29" s="852"/>
      <c r="K29" s="852"/>
      <c r="L29" s="853"/>
    </row>
    <row r="30" spans="2:12" ht="4.1500000000000004" customHeight="1" x14ac:dyDescent="0.3">
      <c r="B30" s="818"/>
      <c r="I30" s="842"/>
      <c r="J30" s="842"/>
      <c r="K30" s="842"/>
      <c r="L30" s="843"/>
    </row>
    <row r="31" spans="2:12" ht="18.75" x14ac:dyDescent="0.3">
      <c r="B31" s="818"/>
      <c r="C31" s="842"/>
      <c r="D31" s="842"/>
      <c r="E31" s="842"/>
      <c r="F31" s="842"/>
      <c r="L31" s="817"/>
    </row>
    <row r="32" spans="2:12" ht="17.25" thickBot="1" x14ac:dyDescent="0.3">
      <c r="B32" s="844"/>
      <c r="C32" s="845"/>
      <c r="D32" s="845"/>
      <c r="E32" s="845"/>
      <c r="F32" s="845"/>
      <c r="G32" s="845"/>
      <c r="H32" s="845"/>
      <c r="I32" s="845"/>
      <c r="J32" s="845"/>
      <c r="K32" s="845"/>
      <c r="L32" s="846"/>
    </row>
  </sheetData>
  <mergeCells count="17">
    <mergeCell ref="I30:L30"/>
    <mergeCell ref="C31:F31"/>
    <mergeCell ref="B32:L32"/>
    <mergeCell ref="B14:L14"/>
    <mergeCell ref="I20:L20"/>
    <mergeCell ref="I23:L23"/>
    <mergeCell ref="C24:F24"/>
    <mergeCell ref="I24:L24"/>
    <mergeCell ref="I25:L25"/>
    <mergeCell ref="C29:F29"/>
    <mergeCell ref="I29:L29"/>
    <mergeCell ref="B13:L13"/>
    <mergeCell ref="B2:F2"/>
    <mergeCell ref="G2:K2"/>
    <mergeCell ref="B3:F3"/>
    <mergeCell ref="B10:L10"/>
    <mergeCell ref="B11:L11"/>
  </mergeCells>
  <pageMargins left="0.70866141732283472" right="0.70866141732283472" top="0.74803149606299213" bottom="0.74803149606299213"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9"/>
  <sheetViews>
    <sheetView tabSelected="1" zoomScaleNormal="100" workbookViewId="0">
      <pane xSplit="3" ySplit="2" topLeftCell="D3" activePane="bottomRight" state="frozen"/>
      <selection pane="topRight" activeCell="D1" sqref="D1"/>
      <selection pane="bottomLeft" activeCell="A3" sqref="A3"/>
      <selection pane="bottomRight" activeCell="F13" sqref="F13"/>
    </sheetView>
  </sheetViews>
  <sheetFormatPr defaultColWidth="8.85546875" defaultRowHeight="12.75" x14ac:dyDescent="0.2"/>
  <cols>
    <col min="1" max="1" width="4.85546875" style="438" customWidth="1"/>
    <col min="2" max="2" width="66.42578125" style="439" customWidth="1"/>
    <col min="3" max="3" width="6" style="441" customWidth="1"/>
    <col min="4" max="4" width="7.85546875" style="440" customWidth="1"/>
    <col min="5" max="5" width="2.28515625" hidden="1" customWidth="1"/>
  </cols>
  <sheetData>
    <row r="1" spans="1:5" ht="33.75" customHeight="1" x14ac:dyDescent="0.2">
      <c r="A1" s="400" t="s">
        <v>473</v>
      </c>
      <c r="B1" s="401" t="s">
        <v>599</v>
      </c>
      <c r="C1" s="402" t="s">
        <v>598</v>
      </c>
      <c r="D1" s="402" t="s">
        <v>694</v>
      </c>
      <c r="E1" s="434" t="s">
        <v>612</v>
      </c>
    </row>
    <row r="2" spans="1:5" x14ac:dyDescent="0.2">
      <c r="A2" s="400" t="s">
        <v>225</v>
      </c>
      <c r="B2" s="403" t="s">
        <v>494</v>
      </c>
      <c r="C2" s="406"/>
      <c r="D2" s="444"/>
      <c r="E2" s="706"/>
    </row>
    <row r="3" spans="1:5" ht="25.5" x14ac:dyDescent="0.2">
      <c r="A3" s="401" t="s">
        <v>495</v>
      </c>
      <c r="B3" s="403" t="s">
        <v>727</v>
      </c>
      <c r="C3" s="404"/>
      <c r="D3" s="405"/>
      <c r="E3" s="706"/>
    </row>
    <row r="4" spans="1:5" x14ac:dyDescent="0.2">
      <c r="A4" s="406" t="s">
        <v>19</v>
      </c>
      <c r="B4" s="407" t="s">
        <v>496</v>
      </c>
      <c r="C4" s="404"/>
      <c r="D4" s="407"/>
      <c r="E4" s="706"/>
    </row>
    <row r="5" spans="1:5" x14ac:dyDescent="0.2">
      <c r="A5" s="401">
        <v>1</v>
      </c>
      <c r="B5" s="403" t="s">
        <v>503</v>
      </c>
      <c r="C5" s="404"/>
      <c r="D5" s="676" t="s">
        <v>243</v>
      </c>
      <c r="E5" s="706"/>
    </row>
    <row r="6" spans="1:5" ht="13.5" x14ac:dyDescent="0.2">
      <c r="A6" s="417"/>
      <c r="B6" s="409" t="s">
        <v>44</v>
      </c>
      <c r="C6" s="673">
        <v>1</v>
      </c>
      <c r="D6" s="413"/>
      <c r="E6" s="706"/>
    </row>
    <row r="7" spans="1:5" ht="13.5" x14ac:dyDescent="0.2">
      <c r="A7" s="415"/>
      <c r="B7" s="411" t="s">
        <v>504</v>
      </c>
      <c r="C7" s="404"/>
      <c r="D7" s="405"/>
      <c r="E7" s="706"/>
    </row>
    <row r="8" spans="1:5" ht="13.5" x14ac:dyDescent="0.2">
      <c r="A8" s="415"/>
      <c r="B8" s="412" t="s">
        <v>505</v>
      </c>
      <c r="C8" s="404">
        <v>1</v>
      </c>
      <c r="D8" s="405"/>
      <c r="E8" s="706"/>
    </row>
    <row r="9" spans="1:5" ht="13.5" x14ac:dyDescent="0.2">
      <c r="A9" s="415"/>
      <c r="B9" s="412" t="s">
        <v>37</v>
      </c>
      <c r="C9" s="404">
        <f>'B01'!K7</f>
        <v>0</v>
      </c>
      <c r="D9" s="413"/>
      <c r="E9" s="706"/>
    </row>
    <row r="10" spans="1:5" ht="13.5" x14ac:dyDescent="0.2">
      <c r="A10" s="415"/>
      <c r="B10" s="411" t="s">
        <v>4</v>
      </c>
      <c r="C10" s="404"/>
      <c r="D10" s="405"/>
      <c r="E10" s="706"/>
    </row>
    <row r="11" spans="1:5" ht="25.5" x14ac:dyDescent="0.2">
      <c r="A11" s="415"/>
      <c r="B11" s="419" t="s">
        <v>506</v>
      </c>
      <c r="C11" s="404">
        <v>0</v>
      </c>
      <c r="D11" s="418"/>
      <c r="E11" s="706"/>
    </row>
    <row r="12" spans="1:5" ht="13.5" x14ac:dyDescent="0.2">
      <c r="A12" s="415"/>
      <c r="B12" s="420" t="s">
        <v>104</v>
      </c>
      <c r="C12" s="404">
        <f>'B01'!M7</f>
        <v>1</v>
      </c>
      <c r="D12" s="405"/>
      <c r="E12" s="706"/>
    </row>
    <row r="13" spans="1:5" ht="25.5" x14ac:dyDescent="0.2">
      <c r="A13" s="415"/>
      <c r="B13" s="421" t="s">
        <v>346</v>
      </c>
      <c r="C13" s="404">
        <f>'B01'!N7</f>
        <v>0</v>
      </c>
      <c r="D13" s="405"/>
      <c r="E13" s="706"/>
    </row>
    <row r="14" spans="1:5" ht="28.5" customHeight="1" x14ac:dyDescent="0.2">
      <c r="A14" s="415"/>
      <c r="B14" s="421" t="s">
        <v>711</v>
      </c>
      <c r="C14" s="404">
        <f>'B01'!O7</f>
        <v>0</v>
      </c>
      <c r="D14" s="405"/>
      <c r="E14" s="706"/>
    </row>
    <row r="15" spans="1:5" ht="18" customHeight="1" x14ac:dyDescent="0.2">
      <c r="A15" s="415"/>
      <c r="B15" s="421" t="s">
        <v>704</v>
      </c>
      <c r="C15" s="404">
        <f>'B01'!P7</f>
        <v>0</v>
      </c>
      <c r="D15" s="405"/>
      <c r="E15" s="706"/>
    </row>
    <row r="16" spans="1:5" ht="25.5" x14ac:dyDescent="0.2">
      <c r="A16" s="415"/>
      <c r="B16" s="421" t="s">
        <v>614</v>
      </c>
      <c r="C16" s="404">
        <f>'B01'!Q7</f>
        <v>0</v>
      </c>
      <c r="D16" s="405"/>
      <c r="E16" s="706"/>
    </row>
    <row r="17" spans="1:5" ht="25.5" x14ac:dyDescent="0.2">
      <c r="A17" s="415"/>
      <c r="B17" s="419" t="s">
        <v>348</v>
      </c>
      <c r="C17" s="404">
        <f>'B01'!R7</f>
        <v>0</v>
      </c>
      <c r="D17" s="405"/>
      <c r="E17" s="706"/>
    </row>
    <row r="18" spans="1:5" ht="13.5" x14ac:dyDescent="0.2">
      <c r="A18" s="415"/>
      <c r="B18" s="419" t="s">
        <v>41</v>
      </c>
      <c r="C18" s="404">
        <f>'B01'!S7</f>
        <v>0</v>
      </c>
      <c r="D18" s="405"/>
      <c r="E18" s="706"/>
    </row>
    <row r="19" spans="1:5" ht="13.5" x14ac:dyDescent="0.2">
      <c r="A19" s="415"/>
      <c r="B19" s="419" t="s">
        <v>40</v>
      </c>
      <c r="C19" s="404">
        <f>'B01'!T7</f>
        <v>0</v>
      </c>
      <c r="D19" s="405"/>
      <c r="E19" s="706"/>
    </row>
    <row r="20" spans="1:5" ht="13.5" x14ac:dyDescent="0.2">
      <c r="A20" s="415"/>
      <c r="B20" s="419" t="s">
        <v>613</v>
      </c>
      <c r="C20" s="404">
        <f>'B01'!U7</f>
        <v>0</v>
      </c>
      <c r="D20" s="405"/>
      <c r="E20" s="706"/>
    </row>
    <row r="21" spans="1:5" ht="13.5" x14ac:dyDescent="0.2">
      <c r="A21" s="415"/>
      <c r="B21" s="419" t="s">
        <v>484</v>
      </c>
      <c r="C21" s="404">
        <f>'B01'!V7</f>
        <v>0</v>
      </c>
      <c r="D21" s="405"/>
      <c r="E21" s="706"/>
    </row>
    <row r="22" spans="1:5" ht="13.5" x14ac:dyDescent="0.2">
      <c r="A22" s="415"/>
      <c r="B22" s="419" t="s">
        <v>12</v>
      </c>
      <c r="C22" s="404">
        <f>'B01'!W7</f>
        <v>0</v>
      </c>
      <c r="D22" s="413"/>
      <c r="E22" s="706"/>
    </row>
    <row r="23" spans="1:5" ht="13.5" x14ac:dyDescent="0.2">
      <c r="A23" s="415"/>
      <c r="B23" s="411" t="s">
        <v>39</v>
      </c>
      <c r="C23" s="404"/>
      <c r="D23" s="405"/>
      <c r="E23" s="706"/>
    </row>
    <row r="24" spans="1:5" ht="13.5" x14ac:dyDescent="0.2">
      <c r="A24" s="415"/>
      <c r="B24" s="412" t="s">
        <v>37</v>
      </c>
      <c r="C24" s="404">
        <f>'B01'!C14</f>
        <v>0</v>
      </c>
      <c r="D24" s="405"/>
      <c r="E24" s="706"/>
    </row>
    <row r="25" spans="1:5" ht="13.5" x14ac:dyDescent="0.2">
      <c r="A25" s="415"/>
      <c r="B25" s="412" t="s">
        <v>238</v>
      </c>
      <c r="C25" s="404">
        <v>1</v>
      </c>
      <c r="D25" s="405"/>
      <c r="E25" s="706"/>
    </row>
    <row r="26" spans="1:5" ht="13.5" x14ac:dyDescent="0.2">
      <c r="A26" s="415"/>
      <c r="B26" s="412" t="s">
        <v>282</v>
      </c>
      <c r="C26" s="404">
        <f>'B01'!C16</f>
        <v>0</v>
      </c>
      <c r="D26" s="405"/>
      <c r="E26" s="706"/>
    </row>
    <row r="27" spans="1:5" ht="13.5" x14ac:dyDescent="0.2">
      <c r="A27" s="415"/>
      <c r="B27" s="411" t="s">
        <v>5</v>
      </c>
      <c r="C27" s="404">
        <f>'B01'!C17</f>
        <v>0</v>
      </c>
      <c r="D27" s="405"/>
      <c r="E27" s="706"/>
    </row>
    <row r="28" spans="1:5" ht="13.5" x14ac:dyDescent="0.2">
      <c r="A28" s="415"/>
      <c r="B28" s="412" t="s">
        <v>13</v>
      </c>
      <c r="C28" s="404">
        <v>1</v>
      </c>
      <c r="D28" s="405"/>
      <c r="E28" s="706"/>
    </row>
    <row r="29" spans="1:5" ht="13.5" x14ac:dyDescent="0.2">
      <c r="A29" s="415"/>
      <c r="B29" s="412" t="s">
        <v>14</v>
      </c>
      <c r="C29" s="404">
        <f>'B01'!C19</f>
        <v>0</v>
      </c>
      <c r="D29" s="405"/>
      <c r="E29" s="706"/>
    </row>
    <row r="30" spans="1:5" ht="13.5" x14ac:dyDescent="0.2">
      <c r="A30" s="415"/>
      <c r="B30" s="416" t="s">
        <v>500</v>
      </c>
      <c r="C30" s="404">
        <f>'B01'!C20</f>
        <v>0</v>
      </c>
      <c r="D30" s="405"/>
      <c r="E30" s="706"/>
    </row>
    <row r="31" spans="1:5" ht="13.5" x14ac:dyDescent="0.2">
      <c r="A31" s="415"/>
      <c r="B31" s="416" t="s">
        <v>507</v>
      </c>
      <c r="C31" s="404">
        <f>'B01'!C21</f>
        <v>0</v>
      </c>
      <c r="D31" s="413"/>
      <c r="E31" s="706"/>
    </row>
    <row r="32" spans="1:5" ht="13.5" x14ac:dyDescent="0.2">
      <c r="A32" s="415"/>
      <c r="B32" s="416" t="s">
        <v>508</v>
      </c>
      <c r="C32" s="404">
        <f>'B01'!C22</f>
        <v>0</v>
      </c>
      <c r="D32" s="405"/>
      <c r="E32" s="706"/>
    </row>
    <row r="33" spans="1:5" x14ac:dyDescent="0.2">
      <c r="A33" s="401">
        <v>2</v>
      </c>
      <c r="B33" s="403" t="s">
        <v>497</v>
      </c>
      <c r="C33" s="404"/>
      <c r="D33" s="676" t="s">
        <v>244</v>
      </c>
      <c r="E33" s="706"/>
    </row>
    <row r="34" spans="1:5" x14ac:dyDescent="0.2">
      <c r="A34" s="408"/>
      <c r="B34" s="409" t="s">
        <v>198</v>
      </c>
      <c r="C34" s="674">
        <v>25</v>
      </c>
      <c r="D34" s="410"/>
      <c r="E34" s="706"/>
    </row>
    <row r="35" spans="1:5" ht="13.5" x14ac:dyDescent="0.2">
      <c r="A35" s="401"/>
      <c r="B35" s="411" t="s">
        <v>3</v>
      </c>
      <c r="C35" s="404"/>
      <c r="D35" s="410"/>
      <c r="E35" s="706"/>
    </row>
    <row r="36" spans="1:5" x14ac:dyDescent="0.2">
      <c r="A36" s="401"/>
      <c r="B36" s="407" t="s">
        <v>231</v>
      </c>
      <c r="C36" s="404">
        <v>1</v>
      </c>
      <c r="D36" s="410"/>
      <c r="E36" s="706"/>
    </row>
    <row r="37" spans="1:5" x14ac:dyDescent="0.2">
      <c r="A37" s="401"/>
      <c r="B37" s="407" t="s">
        <v>9</v>
      </c>
      <c r="C37" s="404">
        <f>'B02'!K7</f>
        <v>0</v>
      </c>
      <c r="D37" s="410"/>
      <c r="E37" s="706"/>
    </row>
    <row r="38" spans="1:5" x14ac:dyDescent="0.2">
      <c r="A38" s="401"/>
      <c r="B38" s="407" t="s">
        <v>631</v>
      </c>
      <c r="C38" s="404">
        <f>'B02'!L7</f>
        <v>0</v>
      </c>
      <c r="D38" s="410"/>
      <c r="E38" s="706"/>
    </row>
    <row r="39" spans="1:5" x14ac:dyDescent="0.2">
      <c r="A39" s="401"/>
      <c r="B39" s="407" t="s">
        <v>632</v>
      </c>
      <c r="C39" s="404">
        <v>24</v>
      </c>
      <c r="D39" s="410"/>
      <c r="E39" s="706"/>
    </row>
    <row r="40" spans="1:5" ht="13.5" x14ac:dyDescent="0.2">
      <c r="A40" s="401"/>
      <c r="B40" s="411" t="s">
        <v>4</v>
      </c>
      <c r="C40" s="404"/>
      <c r="D40" s="410"/>
      <c r="E40" s="706"/>
    </row>
    <row r="41" spans="1:5" x14ac:dyDescent="0.2">
      <c r="A41" s="401"/>
      <c r="B41" s="407" t="s">
        <v>11</v>
      </c>
      <c r="C41" s="404">
        <v>2</v>
      </c>
      <c r="D41" s="410"/>
      <c r="E41" s="706"/>
    </row>
    <row r="42" spans="1:5" x14ac:dyDescent="0.2">
      <c r="A42" s="401"/>
      <c r="B42" s="407" t="s">
        <v>16</v>
      </c>
      <c r="C42" s="404">
        <v>1</v>
      </c>
      <c r="D42" s="410"/>
      <c r="E42" s="706"/>
    </row>
    <row r="43" spans="1:5" x14ac:dyDescent="0.2">
      <c r="A43" s="401"/>
      <c r="B43" s="407" t="s">
        <v>362</v>
      </c>
      <c r="C43" s="404">
        <v>9</v>
      </c>
      <c r="D43" s="410"/>
      <c r="E43" s="706"/>
    </row>
    <row r="44" spans="1:5" ht="25.5" x14ac:dyDescent="0.2">
      <c r="A44" s="401"/>
      <c r="B44" s="407" t="s">
        <v>55</v>
      </c>
      <c r="C44" s="404">
        <v>6</v>
      </c>
      <c r="D44" s="410"/>
      <c r="E44" s="706"/>
    </row>
    <row r="45" spans="1:5" x14ac:dyDescent="0.2">
      <c r="A45" s="401"/>
      <c r="B45" s="407" t="s">
        <v>285</v>
      </c>
      <c r="C45" s="404">
        <v>1</v>
      </c>
      <c r="D45" s="410"/>
      <c r="E45" s="706"/>
    </row>
    <row r="46" spans="1:5" x14ac:dyDescent="0.2">
      <c r="A46" s="401"/>
      <c r="B46" s="407" t="s">
        <v>349</v>
      </c>
      <c r="C46" s="404">
        <v>2</v>
      </c>
      <c r="D46" s="410"/>
      <c r="E46" s="706"/>
    </row>
    <row r="47" spans="1:5" x14ac:dyDescent="0.2">
      <c r="A47" s="401"/>
      <c r="B47" s="407" t="s">
        <v>613</v>
      </c>
      <c r="C47" s="404">
        <f>'B02'!T7</f>
        <v>0</v>
      </c>
      <c r="D47" s="410"/>
      <c r="E47" s="706"/>
    </row>
    <row r="48" spans="1:5" x14ac:dyDescent="0.2">
      <c r="A48" s="401"/>
      <c r="B48" s="407" t="s">
        <v>629</v>
      </c>
      <c r="C48" s="404">
        <f>'B02'!U7</f>
        <v>0</v>
      </c>
      <c r="D48" s="410"/>
      <c r="E48" s="706"/>
    </row>
    <row r="49" spans="1:5" x14ac:dyDescent="0.2">
      <c r="A49" s="401"/>
      <c r="B49" s="407" t="s">
        <v>12</v>
      </c>
      <c r="C49" s="404">
        <v>4</v>
      </c>
      <c r="D49" s="410"/>
      <c r="E49" s="706"/>
    </row>
    <row r="50" spans="1:5" ht="13.5" x14ac:dyDescent="0.2">
      <c r="A50" s="413"/>
      <c r="B50" s="411" t="s">
        <v>498</v>
      </c>
      <c r="C50" s="431"/>
      <c r="D50" s="405"/>
      <c r="E50" s="706"/>
    </row>
    <row r="51" spans="1:5" x14ac:dyDescent="0.2">
      <c r="A51" s="413"/>
      <c r="B51" s="412" t="s">
        <v>479</v>
      </c>
      <c r="C51" s="671">
        <f>'B02'!C10</f>
        <v>0</v>
      </c>
      <c r="D51" s="405"/>
      <c r="E51" s="706"/>
    </row>
    <row r="52" spans="1:5" x14ac:dyDescent="0.2">
      <c r="A52" s="413"/>
      <c r="B52" s="412" t="s">
        <v>22</v>
      </c>
      <c r="C52" s="671">
        <v>25</v>
      </c>
      <c r="D52" s="405"/>
      <c r="E52" s="706"/>
    </row>
    <row r="53" spans="1:5" ht="13.5" x14ac:dyDescent="0.2">
      <c r="A53" s="413"/>
      <c r="B53" s="411" t="s">
        <v>499</v>
      </c>
      <c r="C53" s="671">
        <v>7</v>
      </c>
      <c r="D53" s="405"/>
      <c r="E53" s="706"/>
    </row>
    <row r="54" spans="1:5" x14ac:dyDescent="0.2">
      <c r="A54" s="413"/>
      <c r="B54" s="412" t="s">
        <v>25</v>
      </c>
      <c r="C54" s="671">
        <f>'B02'!C13</f>
        <v>0</v>
      </c>
      <c r="D54" s="414"/>
      <c r="E54" s="706"/>
    </row>
    <row r="55" spans="1:5" x14ac:dyDescent="0.2">
      <c r="A55" s="413"/>
      <c r="B55" s="412" t="s">
        <v>26</v>
      </c>
      <c r="C55" s="671">
        <f>'B02'!C14</f>
        <v>0</v>
      </c>
      <c r="D55" s="405"/>
      <c r="E55" s="706"/>
    </row>
    <row r="56" spans="1:5" x14ac:dyDescent="0.2">
      <c r="A56" s="413"/>
      <c r="B56" s="412" t="s">
        <v>480</v>
      </c>
      <c r="C56" s="671">
        <f>'B02'!C15</f>
        <v>0</v>
      </c>
      <c r="D56" s="405"/>
      <c r="E56" s="706"/>
    </row>
    <row r="57" spans="1:5" x14ac:dyDescent="0.2">
      <c r="A57" s="413"/>
      <c r="B57" s="412" t="s">
        <v>483</v>
      </c>
      <c r="C57" s="671">
        <v>1</v>
      </c>
      <c r="D57" s="405"/>
      <c r="E57" s="706"/>
    </row>
    <row r="58" spans="1:5" x14ac:dyDescent="0.2">
      <c r="A58" s="413"/>
      <c r="B58" s="412" t="s">
        <v>343</v>
      </c>
      <c r="C58" s="671">
        <f>'B02'!C17</f>
        <v>0</v>
      </c>
      <c r="D58" s="405"/>
      <c r="E58" s="706"/>
    </row>
    <row r="59" spans="1:5" x14ac:dyDescent="0.2">
      <c r="A59" s="413"/>
      <c r="B59" s="412" t="s">
        <v>27</v>
      </c>
      <c r="C59" s="671">
        <v>6</v>
      </c>
      <c r="D59" s="405"/>
      <c r="E59" s="706"/>
    </row>
    <row r="60" spans="1:5" ht="13.5" x14ac:dyDescent="0.2">
      <c r="A60" s="413"/>
      <c r="B60" s="411" t="s">
        <v>29</v>
      </c>
      <c r="C60" s="404">
        <v>25</v>
      </c>
      <c r="D60" s="405"/>
      <c r="E60" s="706"/>
    </row>
    <row r="61" spans="1:5" x14ac:dyDescent="0.2">
      <c r="A61" s="413"/>
      <c r="B61" s="412" t="s">
        <v>30</v>
      </c>
      <c r="C61" s="404">
        <f>'B02'!C20</f>
        <v>0</v>
      </c>
      <c r="D61" s="406"/>
      <c r="E61" s="706"/>
    </row>
    <row r="62" spans="1:5" x14ac:dyDescent="0.2">
      <c r="A62" s="413"/>
      <c r="B62" s="412" t="s">
        <v>79</v>
      </c>
      <c r="C62" s="404">
        <v>25</v>
      </c>
      <c r="D62" s="406"/>
      <c r="E62" s="706"/>
    </row>
    <row r="63" spans="1:5" x14ac:dyDescent="0.2">
      <c r="A63" s="413"/>
      <c r="B63" s="412" t="s">
        <v>31</v>
      </c>
      <c r="C63" s="404">
        <f>'B02'!C22</f>
        <v>0</v>
      </c>
      <c r="D63" s="406"/>
      <c r="E63" s="706"/>
    </row>
    <row r="64" spans="1:5" x14ac:dyDescent="0.2">
      <c r="A64" s="413"/>
      <c r="B64" s="412" t="s">
        <v>32</v>
      </c>
      <c r="C64" s="404">
        <f>'B02'!C23</f>
        <v>0</v>
      </c>
      <c r="D64" s="405"/>
      <c r="E64" s="706"/>
    </row>
    <row r="65" spans="1:5" x14ac:dyDescent="0.2">
      <c r="A65" s="413"/>
      <c r="B65" s="412" t="s">
        <v>342</v>
      </c>
      <c r="C65" s="404">
        <f>'B02'!C24</f>
        <v>0</v>
      </c>
      <c r="D65" s="405"/>
      <c r="E65" s="706"/>
    </row>
    <row r="66" spans="1:5" x14ac:dyDescent="0.2">
      <c r="A66" s="413"/>
      <c r="B66" s="412" t="s">
        <v>33</v>
      </c>
      <c r="C66" s="404">
        <f>'B02'!C25</f>
        <v>0</v>
      </c>
      <c r="D66" s="405"/>
      <c r="E66" s="706"/>
    </row>
    <row r="67" spans="1:5" x14ac:dyDescent="0.2">
      <c r="A67" s="413"/>
      <c r="B67" s="412" t="s">
        <v>34</v>
      </c>
      <c r="C67" s="404">
        <f>'B02'!C26</f>
        <v>0</v>
      </c>
      <c r="D67" s="405"/>
      <c r="E67" s="706"/>
    </row>
    <row r="68" spans="1:5" ht="13.5" x14ac:dyDescent="0.2">
      <c r="A68" s="413"/>
      <c r="B68" s="411" t="s">
        <v>5</v>
      </c>
      <c r="C68" s="404">
        <f>'B02'!C27</f>
        <v>25</v>
      </c>
      <c r="D68" s="405"/>
      <c r="E68" s="706"/>
    </row>
    <row r="69" spans="1:5" x14ac:dyDescent="0.2">
      <c r="A69" s="413"/>
      <c r="B69" s="412" t="s">
        <v>13</v>
      </c>
      <c r="C69" s="404">
        <v>25</v>
      </c>
      <c r="D69" s="406"/>
      <c r="E69" s="706"/>
    </row>
    <row r="70" spans="1:5" x14ac:dyDescent="0.2">
      <c r="A70" s="413"/>
      <c r="B70" s="412" t="s">
        <v>14</v>
      </c>
      <c r="C70" s="404">
        <f>'B02'!C29</f>
        <v>0</v>
      </c>
      <c r="D70" s="405"/>
      <c r="E70" s="706"/>
    </row>
    <row r="71" spans="1:5" ht="13.5" x14ac:dyDescent="0.2">
      <c r="A71" s="415"/>
      <c r="B71" s="416" t="s">
        <v>500</v>
      </c>
      <c r="C71" s="404">
        <f>'B02'!C30</f>
        <v>0</v>
      </c>
      <c r="D71" s="405"/>
      <c r="E71" s="706"/>
    </row>
    <row r="72" spans="1:5" ht="13.5" x14ac:dyDescent="0.2">
      <c r="A72" s="415"/>
      <c r="B72" s="416" t="s">
        <v>507</v>
      </c>
      <c r="C72" s="404">
        <f>'B02'!C31</f>
        <v>0</v>
      </c>
      <c r="D72" s="405"/>
      <c r="E72" s="706"/>
    </row>
    <row r="73" spans="1:5" ht="13.5" x14ac:dyDescent="0.2">
      <c r="A73" s="415"/>
      <c r="B73" s="416" t="s">
        <v>508</v>
      </c>
      <c r="C73" s="404">
        <f>'B02'!C32</f>
        <v>0</v>
      </c>
      <c r="D73" s="405"/>
      <c r="E73" s="706"/>
    </row>
    <row r="74" spans="1:5" x14ac:dyDescent="0.2">
      <c r="A74" s="406" t="s">
        <v>23</v>
      </c>
      <c r="B74" s="412" t="s">
        <v>509</v>
      </c>
      <c r="C74" s="404"/>
      <c r="D74" s="405"/>
      <c r="E74" s="706"/>
    </row>
    <row r="75" spans="1:5" x14ac:dyDescent="0.2">
      <c r="A75" s="401">
        <v>1</v>
      </c>
      <c r="B75" s="403" t="s">
        <v>511</v>
      </c>
      <c r="C75" s="404"/>
      <c r="D75" s="676" t="s">
        <v>245</v>
      </c>
      <c r="E75" s="706"/>
    </row>
    <row r="76" spans="1:5" ht="13.5" x14ac:dyDescent="0.2">
      <c r="A76" s="417"/>
      <c r="B76" s="409" t="s">
        <v>44</v>
      </c>
      <c r="C76" s="673">
        <f>'B03'!C7</f>
        <v>0</v>
      </c>
      <c r="D76" s="405"/>
      <c r="E76" s="706"/>
    </row>
    <row r="77" spans="1:5" ht="13.5" x14ac:dyDescent="0.2">
      <c r="A77" s="415"/>
      <c r="B77" s="411" t="s">
        <v>504</v>
      </c>
      <c r="C77" s="404"/>
      <c r="D77" s="405"/>
      <c r="E77" s="706"/>
    </row>
    <row r="78" spans="1:5" ht="13.5" x14ac:dyDescent="0.2">
      <c r="A78" s="415"/>
      <c r="B78" s="412" t="s">
        <v>227</v>
      </c>
      <c r="C78" s="404">
        <f>'B03'!G7</f>
        <v>0</v>
      </c>
      <c r="D78" s="405"/>
      <c r="E78" s="706"/>
    </row>
    <row r="79" spans="1:5" ht="13.5" x14ac:dyDescent="0.2">
      <c r="A79" s="415"/>
      <c r="B79" s="411" t="s">
        <v>4</v>
      </c>
      <c r="C79" s="423"/>
      <c r="D79" s="405"/>
      <c r="E79" s="706"/>
    </row>
    <row r="80" spans="1:5" ht="25.5" x14ac:dyDescent="0.2">
      <c r="A80" s="415"/>
      <c r="B80" s="419" t="s">
        <v>506</v>
      </c>
      <c r="C80" s="404">
        <f>'B03'!H7</f>
        <v>0</v>
      </c>
      <c r="D80" s="418"/>
      <c r="E80" s="706"/>
    </row>
    <row r="81" spans="1:5" ht="13.5" x14ac:dyDescent="0.2">
      <c r="A81" s="415"/>
      <c r="B81" s="420" t="s">
        <v>104</v>
      </c>
      <c r="C81" s="404">
        <f>'B03'!I7</f>
        <v>0</v>
      </c>
      <c r="D81" s="405"/>
      <c r="E81" s="706"/>
    </row>
    <row r="82" spans="1:5" ht="25.5" x14ac:dyDescent="0.2">
      <c r="A82" s="415"/>
      <c r="B82" s="419" t="s">
        <v>346</v>
      </c>
      <c r="C82" s="404">
        <f>'B03'!J7</f>
        <v>0</v>
      </c>
      <c r="D82" s="405"/>
      <c r="E82" s="706"/>
    </row>
    <row r="83" spans="1:5" ht="13.5" x14ac:dyDescent="0.2">
      <c r="A83" s="415"/>
      <c r="B83" s="419" t="s">
        <v>713</v>
      </c>
      <c r="C83" s="404">
        <f>'B03'!K7</f>
        <v>0</v>
      </c>
      <c r="D83" s="405"/>
      <c r="E83" s="706"/>
    </row>
    <row r="84" spans="1:5" ht="13.5" x14ac:dyDescent="0.2">
      <c r="A84" s="415"/>
      <c r="B84" s="419" t="s">
        <v>712</v>
      </c>
      <c r="C84" s="404">
        <f>'B03'!L7</f>
        <v>0</v>
      </c>
      <c r="D84" s="405"/>
      <c r="E84" s="706"/>
    </row>
    <row r="85" spans="1:5" ht="13.5" x14ac:dyDescent="0.2">
      <c r="A85" s="415"/>
      <c r="B85" s="419" t="s">
        <v>361</v>
      </c>
      <c r="C85" s="404">
        <f>'B03'!M7</f>
        <v>0</v>
      </c>
      <c r="D85" s="405"/>
      <c r="E85" s="706"/>
    </row>
    <row r="86" spans="1:5" ht="25.5" x14ac:dyDescent="0.2">
      <c r="A86" s="415"/>
      <c r="B86" s="419" t="s">
        <v>348</v>
      </c>
      <c r="C86" s="404">
        <f>'B03'!N7</f>
        <v>0</v>
      </c>
      <c r="D86" s="405"/>
      <c r="E86" s="706"/>
    </row>
    <row r="87" spans="1:5" ht="13.5" x14ac:dyDescent="0.2">
      <c r="A87" s="415"/>
      <c r="B87" s="419" t="s">
        <v>41</v>
      </c>
      <c r="C87" s="404">
        <f>'B03'!O7</f>
        <v>0</v>
      </c>
      <c r="D87" s="405"/>
      <c r="E87" s="706"/>
    </row>
    <row r="88" spans="1:5" ht="13.5" x14ac:dyDescent="0.2">
      <c r="A88" s="415"/>
      <c r="B88" s="419" t="s">
        <v>40</v>
      </c>
      <c r="C88" s="404">
        <f>'B03'!P7</f>
        <v>0</v>
      </c>
      <c r="D88" s="405"/>
      <c r="E88" s="706"/>
    </row>
    <row r="89" spans="1:5" ht="13.5" x14ac:dyDescent="0.2">
      <c r="A89" s="415"/>
      <c r="B89" s="419" t="s">
        <v>12</v>
      </c>
      <c r="C89" s="404">
        <f>'B03'!Q7</f>
        <v>0</v>
      </c>
      <c r="D89" s="405"/>
      <c r="E89" s="706"/>
    </row>
    <row r="90" spans="1:5" ht="13.5" x14ac:dyDescent="0.2">
      <c r="A90" s="415"/>
      <c r="B90" s="411" t="s">
        <v>39</v>
      </c>
      <c r="C90" s="423"/>
      <c r="D90" s="405"/>
      <c r="E90" s="706"/>
    </row>
    <row r="91" spans="1:5" ht="13.5" x14ac:dyDescent="0.2">
      <c r="A91" s="415"/>
      <c r="B91" s="412" t="s">
        <v>9</v>
      </c>
      <c r="C91" s="404">
        <f>'B03'!C14</f>
        <v>0</v>
      </c>
      <c r="D91" s="405"/>
      <c r="E91" s="706"/>
    </row>
    <row r="92" spans="1:5" ht="13.5" x14ac:dyDescent="0.2">
      <c r="A92" s="415"/>
      <c r="B92" s="412" t="s">
        <v>238</v>
      </c>
      <c r="C92" s="404">
        <f>'B03'!C15</f>
        <v>0</v>
      </c>
      <c r="D92" s="405"/>
      <c r="E92" s="706"/>
    </row>
    <row r="93" spans="1:5" ht="13.5" x14ac:dyDescent="0.2">
      <c r="A93" s="415"/>
      <c r="B93" s="412" t="s">
        <v>284</v>
      </c>
      <c r="C93" s="404">
        <f>'B03'!C16</f>
        <v>0</v>
      </c>
      <c r="D93" s="405"/>
      <c r="E93" s="706"/>
    </row>
    <row r="94" spans="1:5" ht="13.5" x14ac:dyDescent="0.2">
      <c r="A94" s="415"/>
      <c r="B94" s="411" t="s">
        <v>5</v>
      </c>
      <c r="C94" s="404">
        <f>'B03'!C17</f>
        <v>0</v>
      </c>
      <c r="D94" s="405"/>
      <c r="E94" s="706"/>
    </row>
    <row r="95" spans="1:5" ht="13.5" x14ac:dyDescent="0.2">
      <c r="A95" s="415"/>
      <c r="B95" s="424" t="s">
        <v>134</v>
      </c>
      <c r="C95" s="404">
        <f>'B03'!C18</f>
        <v>0</v>
      </c>
      <c r="D95" s="405"/>
      <c r="E95" s="706"/>
    </row>
    <row r="96" spans="1:5" ht="13.5" x14ac:dyDescent="0.2">
      <c r="A96" s="415"/>
      <c r="B96" s="424" t="s">
        <v>17</v>
      </c>
      <c r="C96" s="404">
        <f>'B03'!C19</f>
        <v>0</v>
      </c>
      <c r="D96" s="405"/>
      <c r="E96" s="706"/>
    </row>
    <row r="97" spans="1:5" ht="13.5" x14ac:dyDescent="0.2">
      <c r="A97" s="415"/>
      <c r="B97" s="424" t="s">
        <v>18</v>
      </c>
      <c r="C97" s="404">
        <f>'B03'!T7</f>
        <v>0</v>
      </c>
      <c r="D97" s="405"/>
      <c r="E97" s="706"/>
    </row>
    <row r="98" spans="1:5" ht="13.5" x14ac:dyDescent="0.2">
      <c r="A98" s="415"/>
      <c r="B98" s="439" t="s">
        <v>706</v>
      </c>
      <c r="C98" s="404">
        <f>'B03'!U7</f>
        <v>0</v>
      </c>
      <c r="D98" s="405"/>
      <c r="E98" s="706"/>
    </row>
    <row r="99" spans="1:5" x14ac:dyDescent="0.2">
      <c r="A99" s="401">
        <v>2</v>
      </c>
      <c r="B99" s="403" t="s">
        <v>510</v>
      </c>
      <c r="C99" s="404"/>
      <c r="D99" s="676" t="s">
        <v>246</v>
      </c>
      <c r="E99" s="706"/>
    </row>
    <row r="100" spans="1:5" ht="13.5" x14ac:dyDescent="0.2">
      <c r="A100" s="417"/>
      <c r="B100" s="409" t="s">
        <v>198</v>
      </c>
      <c r="C100" s="673">
        <f>'B04'!C7</f>
        <v>0</v>
      </c>
      <c r="D100" s="405"/>
      <c r="E100" s="706"/>
    </row>
    <row r="101" spans="1:5" ht="13.5" x14ac:dyDescent="0.2">
      <c r="A101" s="415"/>
      <c r="B101" s="411" t="s">
        <v>3</v>
      </c>
      <c r="C101" s="404"/>
      <c r="D101" s="405"/>
      <c r="E101" s="706"/>
    </row>
    <row r="102" spans="1:5" ht="13.5" x14ac:dyDescent="0.2">
      <c r="A102" s="415"/>
      <c r="B102" s="412" t="s">
        <v>227</v>
      </c>
      <c r="C102" s="404">
        <f>'B04'!G7</f>
        <v>0</v>
      </c>
      <c r="D102" s="405"/>
      <c r="E102" s="706"/>
    </row>
    <row r="103" spans="1:5" ht="13.5" x14ac:dyDescent="0.2">
      <c r="A103" s="415"/>
      <c r="B103" s="422" t="s">
        <v>9</v>
      </c>
      <c r="C103" s="404">
        <f>'B04'!H7</f>
        <v>0</v>
      </c>
      <c r="D103" s="405"/>
      <c r="E103" s="706"/>
    </row>
    <row r="104" spans="1:5" ht="13.5" x14ac:dyDescent="0.2">
      <c r="A104" s="415"/>
      <c r="B104" s="412" t="s">
        <v>10</v>
      </c>
      <c r="C104" s="404">
        <f>'B04'!I7+'B04'!J7</f>
        <v>0</v>
      </c>
      <c r="D104" s="405"/>
      <c r="E104" s="706"/>
    </row>
    <row r="105" spans="1:5" ht="13.5" x14ac:dyDescent="0.2">
      <c r="A105" s="415"/>
      <c r="B105" s="411" t="s">
        <v>4</v>
      </c>
      <c r="C105" s="404"/>
      <c r="D105" s="405"/>
      <c r="E105" s="706"/>
    </row>
    <row r="106" spans="1:5" ht="13.5" x14ac:dyDescent="0.2">
      <c r="A106" s="415"/>
      <c r="B106" s="412" t="s">
        <v>11</v>
      </c>
      <c r="C106" s="404">
        <f>'B04'!K7</f>
        <v>0</v>
      </c>
      <c r="D106" s="418"/>
      <c r="E106" s="706"/>
    </row>
    <row r="107" spans="1:5" ht="13.5" x14ac:dyDescent="0.2">
      <c r="A107" s="415"/>
      <c r="B107" s="412" t="s">
        <v>16</v>
      </c>
      <c r="C107" s="404">
        <f>'B04'!L7</f>
        <v>0</v>
      </c>
      <c r="D107" s="405"/>
      <c r="E107" s="706"/>
    </row>
    <row r="108" spans="1:5" ht="13.5" x14ac:dyDescent="0.2">
      <c r="A108" s="415"/>
      <c r="B108" s="412" t="s">
        <v>364</v>
      </c>
      <c r="C108" s="404">
        <f>'B04'!M7</f>
        <v>0</v>
      </c>
      <c r="D108" s="405"/>
      <c r="E108" s="706"/>
    </row>
    <row r="109" spans="1:5" ht="25.5" x14ac:dyDescent="0.2">
      <c r="A109" s="415"/>
      <c r="B109" s="412" t="s">
        <v>55</v>
      </c>
      <c r="C109" s="404">
        <f>'B04'!N7</f>
        <v>0</v>
      </c>
      <c r="D109" s="405"/>
      <c r="E109" s="706"/>
    </row>
    <row r="110" spans="1:5" ht="13.5" x14ac:dyDescent="0.2">
      <c r="A110" s="415"/>
      <c r="B110" s="412" t="s">
        <v>285</v>
      </c>
      <c r="C110" s="404">
        <f>'B04'!O7</f>
        <v>0</v>
      </c>
      <c r="D110" s="405"/>
      <c r="E110" s="706"/>
    </row>
    <row r="111" spans="1:5" ht="13.5" x14ac:dyDescent="0.2">
      <c r="A111" s="415"/>
      <c r="B111" s="412" t="s">
        <v>349</v>
      </c>
      <c r="C111" s="404">
        <f>'B04'!P7</f>
        <v>0</v>
      </c>
      <c r="D111" s="405"/>
      <c r="E111" s="706"/>
    </row>
    <row r="112" spans="1:5" ht="13.5" x14ac:dyDescent="0.2">
      <c r="A112" s="415"/>
      <c r="B112" s="412" t="s">
        <v>357</v>
      </c>
      <c r="C112" s="404">
        <f>'B04'!Q7</f>
        <v>0</v>
      </c>
      <c r="D112" s="405"/>
      <c r="E112" s="706"/>
    </row>
    <row r="113" spans="1:5" ht="13.5" x14ac:dyDescent="0.2">
      <c r="A113" s="415"/>
      <c r="B113" s="412" t="s">
        <v>410</v>
      </c>
      <c r="C113" s="404">
        <f>'B04'!R7</f>
        <v>0</v>
      </c>
      <c r="D113" s="405"/>
      <c r="E113" s="706"/>
    </row>
    <row r="114" spans="1:5" ht="13.5" x14ac:dyDescent="0.2">
      <c r="A114" s="415"/>
      <c r="B114" s="412" t="s">
        <v>12</v>
      </c>
      <c r="C114" s="404">
        <f>'B04'!S7</f>
        <v>0</v>
      </c>
      <c r="D114" s="405"/>
      <c r="E114" s="706"/>
    </row>
    <row r="115" spans="1:5" ht="13.5" x14ac:dyDescent="0.2">
      <c r="A115" s="415"/>
      <c r="B115" s="411" t="s">
        <v>498</v>
      </c>
      <c r="C115" s="404"/>
      <c r="D115" s="405"/>
      <c r="E115" s="706"/>
    </row>
    <row r="116" spans="1:5" ht="13.5" x14ac:dyDescent="0.2">
      <c r="A116" s="415"/>
      <c r="B116" s="412" t="s">
        <v>20</v>
      </c>
      <c r="C116" s="404">
        <f>'B04'!C8</f>
        <v>0</v>
      </c>
      <c r="D116" s="405"/>
      <c r="E116" s="706"/>
    </row>
    <row r="117" spans="1:5" ht="13.5" x14ac:dyDescent="0.2">
      <c r="A117" s="415"/>
      <c r="B117" s="412" t="s">
        <v>21</v>
      </c>
      <c r="C117" s="404">
        <f>'B04'!C9</f>
        <v>0</v>
      </c>
      <c r="D117" s="405"/>
      <c r="E117" s="706"/>
    </row>
    <row r="118" spans="1:5" ht="13.5" x14ac:dyDescent="0.2">
      <c r="A118" s="415"/>
      <c r="B118" s="412" t="s">
        <v>479</v>
      </c>
      <c r="C118" s="404">
        <f>'B04'!C10</f>
        <v>0</v>
      </c>
      <c r="D118" s="405"/>
      <c r="E118" s="706"/>
    </row>
    <row r="119" spans="1:5" ht="13.5" x14ac:dyDescent="0.2">
      <c r="A119" s="415"/>
      <c r="B119" s="412" t="s">
        <v>22</v>
      </c>
      <c r="C119" s="404">
        <f>'B04'!C11</f>
        <v>0</v>
      </c>
      <c r="D119" s="405"/>
      <c r="E119" s="706"/>
    </row>
    <row r="120" spans="1:5" ht="13.5" x14ac:dyDescent="0.2">
      <c r="A120" s="415"/>
      <c r="B120" s="411" t="s">
        <v>499</v>
      </c>
      <c r="C120" s="404">
        <f>'B04'!C12</f>
        <v>0</v>
      </c>
      <c r="D120" s="405"/>
      <c r="E120" s="706"/>
    </row>
    <row r="121" spans="1:5" ht="13.5" x14ac:dyDescent="0.2">
      <c r="A121" s="415"/>
      <c r="B121" s="412" t="s">
        <v>25</v>
      </c>
      <c r="C121" s="404">
        <f>'B04'!C13</f>
        <v>0</v>
      </c>
      <c r="D121" s="405"/>
      <c r="E121" s="706"/>
    </row>
    <row r="122" spans="1:5" ht="13.5" x14ac:dyDescent="0.2">
      <c r="A122" s="415"/>
      <c r="B122" s="412" t="s">
        <v>26</v>
      </c>
      <c r="C122" s="404">
        <f>'B04'!C14</f>
        <v>0</v>
      </c>
      <c r="D122" s="405"/>
      <c r="E122" s="706"/>
    </row>
    <row r="123" spans="1:5" ht="13.5" x14ac:dyDescent="0.2">
      <c r="A123" s="415"/>
      <c r="B123" s="412" t="s">
        <v>480</v>
      </c>
      <c r="C123" s="404">
        <f>'B04'!C15</f>
        <v>0</v>
      </c>
      <c r="D123" s="405"/>
      <c r="E123" s="706"/>
    </row>
    <row r="124" spans="1:5" ht="13.5" x14ac:dyDescent="0.2">
      <c r="A124" s="415"/>
      <c r="B124" s="412" t="s">
        <v>485</v>
      </c>
      <c r="C124" s="404">
        <f>'B04'!C16</f>
        <v>0</v>
      </c>
      <c r="D124" s="405"/>
      <c r="E124" s="706"/>
    </row>
    <row r="125" spans="1:5" ht="13.5" x14ac:dyDescent="0.2">
      <c r="A125" s="415"/>
      <c r="B125" s="412" t="s">
        <v>343</v>
      </c>
      <c r="C125" s="404">
        <f>'B04'!C17</f>
        <v>0</v>
      </c>
      <c r="D125" s="405"/>
      <c r="E125" s="706"/>
    </row>
    <row r="126" spans="1:5" ht="13.5" x14ac:dyDescent="0.2">
      <c r="A126" s="415"/>
      <c r="B126" s="412" t="s">
        <v>27</v>
      </c>
      <c r="C126" s="404">
        <f>'B04'!C18</f>
        <v>0</v>
      </c>
      <c r="D126" s="405"/>
      <c r="E126" s="706"/>
    </row>
    <row r="127" spans="1:5" ht="13.5" x14ac:dyDescent="0.2">
      <c r="A127" s="415"/>
      <c r="B127" s="411" t="s">
        <v>29</v>
      </c>
      <c r="C127" s="404">
        <f>'B04'!C19</f>
        <v>0</v>
      </c>
      <c r="D127" s="405"/>
      <c r="E127" s="706"/>
    </row>
    <row r="128" spans="1:5" ht="13.5" x14ac:dyDescent="0.2">
      <c r="A128" s="415"/>
      <c r="B128" s="412" t="s">
        <v>30</v>
      </c>
      <c r="C128" s="404">
        <f>'B04'!C20</f>
        <v>0</v>
      </c>
      <c r="D128" s="405"/>
      <c r="E128" s="706"/>
    </row>
    <row r="129" spans="1:5" ht="13.5" x14ac:dyDescent="0.2">
      <c r="A129" s="415"/>
      <c r="B129" s="412" t="s">
        <v>79</v>
      </c>
      <c r="C129" s="404">
        <f>'B04'!C21</f>
        <v>0</v>
      </c>
      <c r="D129" s="405"/>
      <c r="E129" s="706"/>
    </row>
    <row r="130" spans="1:5" ht="13.5" x14ac:dyDescent="0.2">
      <c r="A130" s="415"/>
      <c r="B130" s="412" t="s">
        <v>31</v>
      </c>
      <c r="C130" s="404">
        <f>'B04'!C22</f>
        <v>0</v>
      </c>
      <c r="D130" s="405"/>
      <c r="E130" s="706"/>
    </row>
    <row r="131" spans="1:5" ht="13.5" x14ac:dyDescent="0.2">
      <c r="A131" s="415"/>
      <c r="B131" s="412" t="s">
        <v>32</v>
      </c>
      <c r="C131" s="404">
        <f>'B04'!C23</f>
        <v>0</v>
      </c>
      <c r="D131" s="405"/>
      <c r="E131" s="706"/>
    </row>
    <row r="132" spans="1:5" ht="13.5" x14ac:dyDescent="0.2">
      <c r="A132" s="415"/>
      <c r="B132" s="412" t="s">
        <v>342</v>
      </c>
      <c r="C132" s="404">
        <f>'B04'!C24</f>
        <v>0</v>
      </c>
      <c r="D132" s="405"/>
      <c r="E132" s="706"/>
    </row>
    <row r="133" spans="1:5" ht="13.5" x14ac:dyDescent="0.2">
      <c r="A133" s="415"/>
      <c r="B133" s="412" t="s">
        <v>33</v>
      </c>
      <c r="C133" s="404">
        <f>'B04'!C25</f>
        <v>0</v>
      </c>
      <c r="D133" s="405"/>
      <c r="E133" s="706"/>
    </row>
    <row r="134" spans="1:5" ht="13.5" x14ac:dyDescent="0.2">
      <c r="A134" s="415"/>
      <c r="B134" s="412" t="s">
        <v>34</v>
      </c>
      <c r="C134" s="404">
        <f>'B04'!C26</f>
        <v>0</v>
      </c>
      <c r="D134" s="405"/>
      <c r="E134" s="706"/>
    </row>
    <row r="135" spans="1:5" ht="13.5" x14ac:dyDescent="0.2">
      <c r="A135" s="415"/>
      <c r="B135" s="411" t="s">
        <v>5</v>
      </c>
      <c r="C135" s="404">
        <f>'B04'!C27</f>
        <v>0</v>
      </c>
      <c r="D135" s="405"/>
      <c r="E135" s="706"/>
    </row>
    <row r="136" spans="1:5" ht="13.5" x14ac:dyDescent="0.2">
      <c r="A136" s="415"/>
      <c r="B136" s="412" t="s">
        <v>134</v>
      </c>
      <c r="C136" s="404">
        <f>'B04'!C28</f>
        <v>0</v>
      </c>
      <c r="D136" s="405"/>
      <c r="E136" s="706"/>
    </row>
    <row r="137" spans="1:5" ht="13.5" x14ac:dyDescent="0.2">
      <c r="A137" s="415"/>
      <c r="B137" s="412" t="s">
        <v>17</v>
      </c>
      <c r="C137" s="404">
        <f>'B04'!C29</f>
        <v>0</v>
      </c>
      <c r="D137" s="405"/>
      <c r="E137" s="706"/>
    </row>
    <row r="138" spans="1:5" ht="13.5" x14ac:dyDescent="0.2">
      <c r="A138" s="415"/>
      <c r="B138" s="412" t="s">
        <v>18</v>
      </c>
      <c r="C138" s="404">
        <f>'B04'!C30</f>
        <v>0</v>
      </c>
      <c r="D138" s="405"/>
      <c r="E138" s="706"/>
    </row>
    <row r="139" spans="1:5" ht="13.5" x14ac:dyDescent="0.2">
      <c r="A139" s="415"/>
      <c r="B139" s="412" t="s">
        <v>706</v>
      </c>
      <c r="C139" s="404">
        <f>'B04'!C31</f>
        <v>0</v>
      </c>
      <c r="D139" s="405"/>
      <c r="E139" s="706"/>
    </row>
    <row r="140" spans="1:5" x14ac:dyDescent="0.2">
      <c r="A140" s="406" t="s">
        <v>28</v>
      </c>
      <c r="B140" s="407" t="s">
        <v>512</v>
      </c>
      <c r="C140" s="423"/>
      <c r="D140" s="405"/>
      <c r="E140" s="706"/>
    </row>
    <row r="141" spans="1:5" x14ac:dyDescent="0.2">
      <c r="A141" s="401">
        <v>1</v>
      </c>
      <c r="B141" s="425" t="s">
        <v>518</v>
      </c>
      <c r="C141" s="404"/>
      <c r="D141" s="676" t="s">
        <v>247</v>
      </c>
      <c r="E141" s="706"/>
    </row>
    <row r="142" spans="1:5" x14ac:dyDescent="0.2">
      <c r="A142" s="428"/>
      <c r="B142" s="426" t="s">
        <v>49</v>
      </c>
      <c r="C142" s="675">
        <f>'B05'!C6</f>
        <v>2</v>
      </c>
      <c r="D142" s="406"/>
      <c r="E142" s="706"/>
    </row>
    <row r="143" spans="1:5" ht="13.5" x14ac:dyDescent="0.2">
      <c r="A143" s="413"/>
      <c r="B143" s="411" t="s">
        <v>514</v>
      </c>
      <c r="C143" s="404"/>
      <c r="D143" s="405"/>
      <c r="E143" s="706"/>
    </row>
    <row r="144" spans="1:5" x14ac:dyDescent="0.2">
      <c r="A144" s="413"/>
      <c r="B144" s="412" t="s">
        <v>231</v>
      </c>
      <c r="C144" s="404">
        <f>'B05'!J6</f>
        <v>2</v>
      </c>
      <c r="D144" s="405"/>
      <c r="E144" s="706"/>
    </row>
    <row r="145" spans="1:5" x14ac:dyDescent="0.2">
      <c r="A145" s="413"/>
      <c r="B145" s="412" t="s">
        <v>9</v>
      </c>
      <c r="C145" s="404">
        <f>'B05'!K6</f>
        <v>0</v>
      </c>
      <c r="D145" s="406"/>
      <c r="E145" s="706"/>
    </row>
    <row r="146" spans="1:5" ht="13.5" x14ac:dyDescent="0.2">
      <c r="A146" s="413"/>
      <c r="B146" s="411" t="s">
        <v>516</v>
      </c>
      <c r="C146" s="423"/>
      <c r="D146" s="405"/>
      <c r="E146" s="706"/>
    </row>
    <row r="147" spans="1:5" ht="25.5" x14ac:dyDescent="0.2">
      <c r="A147" s="413"/>
      <c r="B147" s="407" t="s">
        <v>345</v>
      </c>
      <c r="C147" s="404">
        <v>1</v>
      </c>
      <c r="D147" s="407"/>
      <c r="E147" s="706"/>
    </row>
    <row r="148" spans="1:5" x14ac:dyDescent="0.2">
      <c r="A148" s="413"/>
      <c r="B148" s="407" t="s">
        <v>104</v>
      </c>
      <c r="C148" s="404">
        <f>'B05'!M6</f>
        <v>0</v>
      </c>
      <c r="D148" s="405"/>
      <c r="E148" s="706"/>
    </row>
    <row r="149" spans="1:5" ht="25.5" x14ac:dyDescent="0.2">
      <c r="A149" s="413"/>
      <c r="B149" s="407" t="s">
        <v>346</v>
      </c>
      <c r="C149" s="404">
        <v>1</v>
      </c>
      <c r="D149" s="405"/>
      <c r="E149" s="706"/>
    </row>
    <row r="150" spans="1:5" x14ac:dyDescent="0.2">
      <c r="A150" s="413"/>
      <c r="B150" s="407" t="s">
        <v>713</v>
      </c>
      <c r="C150" s="404">
        <f>'B05'!O6</f>
        <v>0</v>
      </c>
      <c r="D150" s="405"/>
      <c r="E150" s="706"/>
    </row>
    <row r="151" spans="1:5" x14ac:dyDescent="0.2">
      <c r="A151" s="413"/>
      <c r="B151" s="407" t="s">
        <v>704</v>
      </c>
      <c r="C151" s="404">
        <f>'B05'!P6</f>
        <v>0</v>
      </c>
      <c r="D151" s="405"/>
      <c r="E151" s="706"/>
    </row>
    <row r="152" spans="1:5" ht="25.5" x14ac:dyDescent="0.2">
      <c r="A152" s="413"/>
      <c r="B152" s="407" t="s">
        <v>442</v>
      </c>
      <c r="C152" s="404">
        <f>'B05'!Q6</f>
        <v>0</v>
      </c>
      <c r="D152" s="405"/>
      <c r="E152" s="706"/>
    </row>
    <row r="153" spans="1:5" ht="25.5" x14ac:dyDescent="0.2">
      <c r="A153" s="413"/>
      <c r="B153" s="412" t="s">
        <v>348</v>
      </c>
      <c r="C153" s="404">
        <f>'B05'!R6</f>
        <v>0</v>
      </c>
      <c r="D153" s="405"/>
      <c r="E153" s="706"/>
    </row>
    <row r="154" spans="1:5" ht="25.5" x14ac:dyDescent="0.2">
      <c r="A154" s="413"/>
      <c r="B154" s="412" t="s">
        <v>363</v>
      </c>
      <c r="C154" s="404">
        <f>'B05'!S6</f>
        <v>0</v>
      </c>
      <c r="D154" s="405"/>
      <c r="E154" s="706"/>
    </row>
    <row r="155" spans="1:5" x14ac:dyDescent="0.2">
      <c r="A155" s="413"/>
      <c r="B155" s="412" t="s">
        <v>613</v>
      </c>
      <c r="C155" s="404">
        <f>'B05'!T6</f>
        <v>0</v>
      </c>
      <c r="D155" s="405"/>
      <c r="E155" s="706"/>
    </row>
    <row r="156" spans="1:5" x14ac:dyDescent="0.2">
      <c r="A156" s="413"/>
      <c r="B156" s="422" t="s">
        <v>484</v>
      </c>
      <c r="C156" s="404">
        <f>'B05'!U6</f>
        <v>0</v>
      </c>
      <c r="D156" s="405"/>
      <c r="E156" s="706"/>
    </row>
    <row r="157" spans="1:5" x14ac:dyDescent="0.2">
      <c r="A157" s="413"/>
      <c r="B157" s="412" t="s">
        <v>41</v>
      </c>
      <c r="C157" s="404">
        <f>'B05'!V6</f>
        <v>0</v>
      </c>
      <c r="D157" s="405"/>
      <c r="E157" s="706"/>
    </row>
    <row r="158" spans="1:5" x14ac:dyDescent="0.2">
      <c r="A158" s="413"/>
      <c r="B158" s="412" t="s">
        <v>40</v>
      </c>
      <c r="C158" s="404">
        <f>'B05'!W6</f>
        <v>0</v>
      </c>
      <c r="D158" s="405"/>
      <c r="E158" s="706"/>
    </row>
    <row r="159" spans="1:5" x14ac:dyDescent="0.2">
      <c r="A159" s="413"/>
      <c r="B159" s="412" t="s">
        <v>12</v>
      </c>
      <c r="C159" s="404">
        <f>'B05'!X6</f>
        <v>0</v>
      </c>
      <c r="D159" s="405"/>
      <c r="E159" s="706"/>
    </row>
    <row r="160" spans="1:5" ht="13.5" x14ac:dyDescent="0.2">
      <c r="A160" s="413"/>
      <c r="B160" s="411" t="s">
        <v>519</v>
      </c>
      <c r="C160" s="423"/>
      <c r="D160" s="405"/>
      <c r="E160" s="706"/>
    </row>
    <row r="161" spans="1:5" x14ac:dyDescent="0.2">
      <c r="A161" s="413"/>
      <c r="B161" s="412" t="s">
        <v>9</v>
      </c>
      <c r="C161" s="404">
        <f>'B05'!C13</f>
        <v>0</v>
      </c>
      <c r="D161" s="405"/>
      <c r="E161" s="706"/>
    </row>
    <row r="162" spans="1:5" x14ac:dyDescent="0.2">
      <c r="A162" s="413"/>
      <c r="B162" s="412" t="s">
        <v>238</v>
      </c>
      <c r="C162" s="404">
        <f>'B05'!C14</f>
        <v>2</v>
      </c>
      <c r="D162" s="405"/>
      <c r="E162" s="706"/>
    </row>
    <row r="163" spans="1:5" x14ac:dyDescent="0.2">
      <c r="A163" s="413"/>
      <c r="B163" s="412" t="s">
        <v>520</v>
      </c>
      <c r="C163" s="404">
        <f>'B05'!C15</f>
        <v>0</v>
      </c>
      <c r="D163" s="405"/>
      <c r="E163" s="706"/>
    </row>
    <row r="164" spans="1:5" ht="13.5" x14ac:dyDescent="0.2">
      <c r="A164" s="413"/>
      <c r="B164" s="411" t="s">
        <v>477</v>
      </c>
      <c r="C164" s="404">
        <f>'B05'!C16</f>
        <v>2</v>
      </c>
      <c r="D164" s="405"/>
      <c r="E164" s="706"/>
    </row>
    <row r="165" spans="1:5" x14ac:dyDescent="0.2">
      <c r="A165" s="413"/>
      <c r="B165" s="412" t="s">
        <v>56</v>
      </c>
      <c r="C165" s="404">
        <f>'B05'!C17</f>
        <v>2</v>
      </c>
      <c r="D165" s="407"/>
      <c r="E165" s="706"/>
    </row>
    <row r="166" spans="1:5" x14ac:dyDescent="0.2">
      <c r="A166" s="413"/>
      <c r="B166" s="412" t="s">
        <v>695</v>
      </c>
      <c r="C166" s="404">
        <f>'B05'!C18</f>
        <v>0</v>
      </c>
      <c r="D166" s="405"/>
      <c r="E166" s="706"/>
    </row>
    <row r="167" spans="1:5" x14ac:dyDescent="0.2">
      <c r="A167" s="413"/>
      <c r="B167" s="412" t="s">
        <v>57</v>
      </c>
      <c r="C167" s="404">
        <f>'B05'!C19</f>
        <v>0</v>
      </c>
      <c r="D167" s="405"/>
      <c r="E167" s="706"/>
    </row>
    <row r="168" spans="1:5" x14ac:dyDescent="0.2">
      <c r="A168" s="401">
        <v>2</v>
      </c>
      <c r="B168" s="425" t="s">
        <v>513</v>
      </c>
      <c r="C168" s="423"/>
      <c r="D168" s="676" t="s">
        <v>248</v>
      </c>
      <c r="E168" s="706"/>
    </row>
    <row r="169" spans="1:5" ht="13.5" x14ac:dyDescent="0.2">
      <c r="A169" s="417"/>
      <c r="B169" s="426" t="s">
        <v>99</v>
      </c>
      <c r="C169" s="673">
        <v>26</v>
      </c>
      <c r="D169" s="413"/>
      <c r="E169" s="706"/>
    </row>
    <row r="170" spans="1:5" ht="13.5" x14ac:dyDescent="0.2">
      <c r="A170" s="415"/>
      <c r="B170" s="411" t="s">
        <v>514</v>
      </c>
      <c r="C170" s="423"/>
      <c r="D170" s="405"/>
      <c r="E170" s="706"/>
    </row>
    <row r="171" spans="1:5" ht="13.5" x14ac:dyDescent="0.2">
      <c r="A171" s="415"/>
      <c r="B171" s="412" t="s">
        <v>231</v>
      </c>
      <c r="C171" s="404">
        <v>1</v>
      </c>
      <c r="D171" s="405"/>
      <c r="E171" s="706"/>
    </row>
    <row r="172" spans="1:5" ht="13.5" x14ac:dyDescent="0.2">
      <c r="A172" s="415"/>
      <c r="B172" s="412" t="s">
        <v>9</v>
      </c>
      <c r="C172" s="404">
        <f>'B06'!K6</f>
        <v>0</v>
      </c>
      <c r="D172" s="405"/>
      <c r="E172" s="706"/>
    </row>
    <row r="173" spans="1:5" ht="13.5" x14ac:dyDescent="0.2">
      <c r="A173" s="415"/>
      <c r="B173" s="412" t="s">
        <v>98</v>
      </c>
      <c r="C173" s="404">
        <v>25</v>
      </c>
      <c r="D173" s="413"/>
      <c r="E173" s="706"/>
    </row>
    <row r="174" spans="1:5" ht="13.5" x14ac:dyDescent="0.2">
      <c r="A174" s="415"/>
      <c r="B174" s="411" t="s">
        <v>516</v>
      </c>
      <c r="C174" s="706"/>
      <c r="D174" s="405"/>
      <c r="E174" s="706"/>
    </row>
    <row r="175" spans="1:5" ht="13.5" x14ac:dyDescent="0.2">
      <c r="A175" s="415"/>
      <c r="B175" s="407" t="s">
        <v>11</v>
      </c>
      <c r="C175" s="404">
        <v>6</v>
      </c>
      <c r="D175" s="418"/>
      <c r="E175" s="706"/>
    </row>
    <row r="176" spans="1:5" ht="13.5" x14ac:dyDescent="0.2">
      <c r="A176" s="415"/>
      <c r="B176" s="407" t="s">
        <v>16</v>
      </c>
      <c r="C176" s="404">
        <f>'B06'!O6</f>
        <v>0</v>
      </c>
      <c r="D176" s="405"/>
      <c r="E176" s="706"/>
    </row>
    <row r="177" spans="1:5" ht="13.5" x14ac:dyDescent="0.2">
      <c r="A177" s="415"/>
      <c r="B177" s="407" t="s">
        <v>362</v>
      </c>
      <c r="C177" s="404">
        <v>2</v>
      </c>
      <c r="D177" s="405"/>
      <c r="E177" s="706"/>
    </row>
    <row r="178" spans="1:5" ht="25.5" x14ac:dyDescent="0.2">
      <c r="A178" s="415"/>
      <c r="B178" s="407" t="s">
        <v>55</v>
      </c>
      <c r="C178" s="404">
        <v>7</v>
      </c>
      <c r="D178" s="405"/>
      <c r="E178" s="706"/>
    </row>
    <row r="179" spans="1:5" ht="13.5" x14ac:dyDescent="0.2">
      <c r="A179" s="415"/>
      <c r="B179" s="407" t="s">
        <v>285</v>
      </c>
      <c r="C179" s="404">
        <v>3</v>
      </c>
      <c r="D179" s="405"/>
      <c r="E179" s="706"/>
    </row>
    <row r="180" spans="1:5" ht="13.5" x14ac:dyDescent="0.2">
      <c r="A180" s="415"/>
      <c r="B180" s="407" t="s">
        <v>350</v>
      </c>
      <c r="C180" s="404">
        <v>5</v>
      </c>
      <c r="D180" s="405"/>
      <c r="E180" s="706"/>
    </row>
    <row r="181" spans="1:5" ht="13.5" x14ac:dyDescent="0.2">
      <c r="A181" s="415"/>
      <c r="B181" s="407" t="s">
        <v>613</v>
      </c>
      <c r="C181" s="404">
        <f>'B06'!T6</f>
        <v>0</v>
      </c>
      <c r="D181" s="405"/>
      <c r="E181" s="706"/>
    </row>
    <row r="182" spans="1:5" ht="13.5" x14ac:dyDescent="0.2">
      <c r="A182" s="415"/>
      <c r="B182" s="412" t="s">
        <v>410</v>
      </c>
      <c r="C182" s="404">
        <f>'B06'!U6</f>
        <v>0</v>
      </c>
      <c r="D182" s="405"/>
      <c r="E182" s="706"/>
    </row>
    <row r="183" spans="1:5" ht="13.5" x14ac:dyDescent="0.2">
      <c r="A183" s="415"/>
      <c r="B183" s="412" t="s">
        <v>12</v>
      </c>
      <c r="C183" s="404">
        <v>3</v>
      </c>
      <c r="D183" s="405"/>
      <c r="E183" s="706"/>
    </row>
    <row r="184" spans="1:5" ht="13.5" x14ac:dyDescent="0.2">
      <c r="A184" s="415"/>
      <c r="B184" s="411" t="s">
        <v>498</v>
      </c>
      <c r="C184" s="404"/>
      <c r="D184" s="405"/>
      <c r="E184" s="706"/>
    </row>
    <row r="185" spans="1:5" ht="13.5" x14ac:dyDescent="0.2">
      <c r="A185" s="415"/>
      <c r="B185" s="407" t="s">
        <v>20</v>
      </c>
      <c r="C185" s="404">
        <f>'B06'!C7</f>
        <v>0</v>
      </c>
      <c r="D185" s="413"/>
      <c r="E185" s="706"/>
    </row>
    <row r="186" spans="1:5" ht="13.5" x14ac:dyDescent="0.2">
      <c r="A186" s="415"/>
      <c r="B186" s="412" t="s">
        <v>21</v>
      </c>
      <c r="C186" s="404">
        <f>'B06'!C8</f>
        <v>0</v>
      </c>
      <c r="D186" s="405"/>
      <c r="E186" s="706"/>
    </row>
    <row r="187" spans="1:5" ht="13.5" x14ac:dyDescent="0.2">
      <c r="A187" s="415"/>
      <c r="B187" s="412" t="s">
        <v>479</v>
      </c>
      <c r="C187" s="404">
        <f>'B06'!C9</f>
        <v>0</v>
      </c>
      <c r="D187" s="405"/>
      <c r="E187" s="706"/>
    </row>
    <row r="188" spans="1:5" ht="13.5" x14ac:dyDescent="0.2">
      <c r="A188" s="415"/>
      <c r="B188" s="412" t="s">
        <v>22</v>
      </c>
      <c r="C188" s="404">
        <v>26</v>
      </c>
      <c r="D188" s="405"/>
      <c r="E188" s="706"/>
    </row>
    <row r="189" spans="1:5" ht="13.5" x14ac:dyDescent="0.2">
      <c r="A189" s="415"/>
      <c r="B189" s="411" t="s">
        <v>95</v>
      </c>
      <c r="C189" s="404">
        <v>3</v>
      </c>
      <c r="D189" s="405"/>
      <c r="E189" s="706"/>
    </row>
    <row r="190" spans="1:5" ht="13.5" x14ac:dyDescent="0.2">
      <c r="A190" s="415"/>
      <c r="B190" s="407" t="s">
        <v>78</v>
      </c>
      <c r="C190" s="404">
        <f>'B06'!C12</f>
        <v>0</v>
      </c>
      <c r="D190" s="618"/>
      <c r="E190" s="618"/>
    </row>
    <row r="191" spans="1:5" ht="13.5" x14ac:dyDescent="0.2">
      <c r="A191" s="415"/>
      <c r="B191" s="412" t="s">
        <v>26</v>
      </c>
      <c r="C191" s="404">
        <f>'B06'!C13</f>
        <v>0</v>
      </c>
      <c r="D191" s="405"/>
      <c r="E191" s="706"/>
    </row>
    <row r="192" spans="1:5" ht="13.5" x14ac:dyDescent="0.2">
      <c r="A192" s="415"/>
      <c r="B192" s="416" t="s">
        <v>94</v>
      </c>
      <c r="C192" s="404">
        <f>'B06'!C14</f>
        <v>0</v>
      </c>
      <c r="D192" s="405"/>
      <c r="E192" s="706"/>
    </row>
    <row r="193" spans="1:5" ht="13.5" x14ac:dyDescent="0.2">
      <c r="A193" s="415"/>
      <c r="B193" s="416" t="s">
        <v>93</v>
      </c>
      <c r="C193" s="404">
        <f>'B06'!C15</f>
        <v>0</v>
      </c>
      <c r="D193" s="405"/>
      <c r="E193" s="706"/>
    </row>
    <row r="194" spans="1:5" ht="13.5" x14ac:dyDescent="0.2">
      <c r="A194" s="415"/>
      <c r="B194" s="412" t="s">
        <v>480</v>
      </c>
      <c r="C194" s="404">
        <f>'B06'!C16</f>
        <v>0</v>
      </c>
      <c r="D194" s="405"/>
      <c r="E194" s="706"/>
    </row>
    <row r="195" spans="1:5" ht="13.5" x14ac:dyDescent="0.2">
      <c r="A195" s="415"/>
      <c r="B195" s="416" t="s">
        <v>94</v>
      </c>
      <c r="C195" s="404">
        <f>'B06'!C17</f>
        <v>0</v>
      </c>
      <c r="D195" s="405"/>
      <c r="E195" s="706"/>
    </row>
    <row r="196" spans="1:5" ht="13.5" x14ac:dyDescent="0.2">
      <c r="A196" s="415"/>
      <c r="B196" s="416" t="s">
        <v>93</v>
      </c>
      <c r="C196" s="404">
        <f>'B06'!C18</f>
        <v>0</v>
      </c>
      <c r="D196" s="405"/>
      <c r="E196" s="706"/>
    </row>
    <row r="197" spans="1:5" ht="13.5" x14ac:dyDescent="0.2">
      <c r="A197" s="415"/>
      <c r="B197" s="412" t="s">
        <v>485</v>
      </c>
      <c r="C197" s="404">
        <v>1</v>
      </c>
      <c r="D197" s="413"/>
      <c r="E197" s="706"/>
    </row>
    <row r="198" spans="1:5" ht="13.5" x14ac:dyDescent="0.2">
      <c r="A198" s="415"/>
      <c r="B198" s="412" t="s">
        <v>343</v>
      </c>
      <c r="C198" s="404">
        <f>'B06'!C20</f>
        <v>0</v>
      </c>
      <c r="D198" s="413"/>
      <c r="E198" s="706"/>
    </row>
    <row r="199" spans="1:5" ht="13.5" x14ac:dyDescent="0.2">
      <c r="A199" s="415"/>
      <c r="B199" s="412" t="s">
        <v>92</v>
      </c>
      <c r="C199" s="404">
        <v>2</v>
      </c>
      <c r="D199" s="405"/>
      <c r="E199" s="706"/>
    </row>
    <row r="200" spans="1:5" ht="13.5" x14ac:dyDescent="0.2">
      <c r="A200" s="415"/>
      <c r="B200" s="411" t="s">
        <v>29</v>
      </c>
      <c r="C200" s="404">
        <v>26</v>
      </c>
      <c r="D200" s="405"/>
      <c r="E200" s="706"/>
    </row>
    <row r="201" spans="1:5" ht="13.5" x14ac:dyDescent="0.2">
      <c r="A201" s="415"/>
      <c r="B201" s="407" t="s">
        <v>30</v>
      </c>
      <c r="C201" s="404">
        <f>'B06'!C23</f>
        <v>0</v>
      </c>
      <c r="D201" s="413"/>
      <c r="E201" s="706"/>
    </row>
    <row r="202" spans="1:5" ht="13.5" x14ac:dyDescent="0.2">
      <c r="A202" s="415"/>
      <c r="B202" s="412" t="s">
        <v>79</v>
      </c>
      <c r="C202" s="404">
        <v>26</v>
      </c>
      <c r="D202" s="405"/>
      <c r="E202" s="706"/>
    </row>
    <row r="203" spans="1:5" ht="13.5" x14ac:dyDescent="0.2">
      <c r="A203" s="415"/>
      <c r="B203" s="412" t="s">
        <v>31</v>
      </c>
      <c r="C203" s="404">
        <f>'B06'!C25</f>
        <v>0</v>
      </c>
      <c r="D203" s="405"/>
      <c r="E203" s="706"/>
    </row>
    <row r="204" spans="1:5" ht="13.5" x14ac:dyDescent="0.2">
      <c r="A204" s="415"/>
      <c r="B204" s="412" t="s">
        <v>32</v>
      </c>
      <c r="C204" s="404">
        <f>'B06'!C26</f>
        <v>0</v>
      </c>
      <c r="D204" s="405"/>
      <c r="E204" s="706"/>
    </row>
    <row r="205" spans="1:5" ht="13.5" x14ac:dyDescent="0.2">
      <c r="A205" s="415"/>
      <c r="B205" s="412" t="s">
        <v>342</v>
      </c>
      <c r="C205" s="404">
        <f>'B06'!C27</f>
        <v>0</v>
      </c>
      <c r="D205" s="405"/>
      <c r="E205" s="706"/>
    </row>
    <row r="206" spans="1:5" ht="13.5" x14ac:dyDescent="0.2">
      <c r="A206" s="415"/>
      <c r="B206" s="412" t="s">
        <v>33</v>
      </c>
      <c r="C206" s="404">
        <f>'B06'!C28</f>
        <v>0</v>
      </c>
      <c r="D206" s="405"/>
      <c r="E206" s="706"/>
    </row>
    <row r="207" spans="1:5" ht="13.5" x14ac:dyDescent="0.2">
      <c r="A207" s="415"/>
      <c r="B207" s="412" t="s">
        <v>34</v>
      </c>
      <c r="C207" s="404">
        <f>'B06'!C29</f>
        <v>0</v>
      </c>
      <c r="D207" s="405"/>
      <c r="E207" s="706"/>
    </row>
    <row r="208" spans="1:5" ht="13.5" x14ac:dyDescent="0.2">
      <c r="A208" s="415"/>
      <c r="B208" s="427" t="s">
        <v>477</v>
      </c>
      <c r="C208" s="404">
        <f>'B06'!C30</f>
        <v>0</v>
      </c>
      <c r="D208" s="405"/>
      <c r="E208" s="706"/>
    </row>
    <row r="209" spans="1:5" ht="13.5" x14ac:dyDescent="0.2">
      <c r="A209" s="415"/>
      <c r="B209" s="407" t="s">
        <v>97</v>
      </c>
      <c r="C209" s="404">
        <v>26</v>
      </c>
      <c r="D209" s="418"/>
      <c r="E209" s="706"/>
    </row>
    <row r="210" spans="1:5" ht="13.5" x14ac:dyDescent="0.2">
      <c r="A210" s="415"/>
      <c r="B210" s="412" t="s">
        <v>696</v>
      </c>
      <c r="C210" s="404">
        <f>'B06'!C32</f>
        <v>0</v>
      </c>
      <c r="D210" s="405"/>
      <c r="E210" s="706"/>
    </row>
    <row r="211" spans="1:5" ht="13.5" x14ac:dyDescent="0.2">
      <c r="A211" s="415"/>
      <c r="B211" s="412" t="s">
        <v>517</v>
      </c>
      <c r="C211" s="404">
        <f>'B06'!C33</f>
        <v>0</v>
      </c>
      <c r="D211" s="405"/>
      <c r="E211" s="706"/>
    </row>
    <row r="212" spans="1:5" ht="33.6" customHeight="1" x14ac:dyDescent="0.2">
      <c r="A212" s="406" t="s">
        <v>35</v>
      </c>
      <c r="B212" s="422" t="s">
        <v>728</v>
      </c>
      <c r="C212" s="423"/>
      <c r="D212" s="405"/>
      <c r="E212" s="706"/>
    </row>
    <row r="213" spans="1:5" x14ac:dyDescent="0.2">
      <c r="A213" s="401">
        <v>1</v>
      </c>
      <c r="B213" s="403" t="s">
        <v>528</v>
      </c>
      <c r="C213" s="423"/>
      <c r="D213" s="676" t="s">
        <v>249</v>
      </c>
      <c r="E213" s="706"/>
    </row>
    <row r="214" spans="1:5" x14ac:dyDescent="0.2">
      <c r="A214" s="428"/>
      <c r="B214" s="409" t="s">
        <v>86</v>
      </c>
      <c r="C214" s="673">
        <f>'B07'!C6</f>
        <v>0</v>
      </c>
      <c r="D214" s="406"/>
      <c r="E214" s="706"/>
    </row>
    <row r="215" spans="1:5" ht="13.5" x14ac:dyDescent="0.2">
      <c r="A215" s="413"/>
      <c r="B215" s="411" t="s">
        <v>61</v>
      </c>
      <c r="C215" s="423"/>
      <c r="D215" s="405"/>
      <c r="E215" s="706"/>
    </row>
    <row r="216" spans="1:5" x14ac:dyDescent="0.2">
      <c r="A216" s="413"/>
      <c r="B216" s="412" t="s">
        <v>67</v>
      </c>
      <c r="C216" s="404">
        <f>'B07'!D6</f>
        <v>0</v>
      </c>
      <c r="D216" s="407"/>
      <c r="E216" s="706"/>
    </row>
    <row r="217" spans="1:5" x14ac:dyDescent="0.2">
      <c r="A217" s="413"/>
      <c r="B217" s="412" t="s">
        <v>68</v>
      </c>
      <c r="C217" s="404">
        <f>'B07'!E6</f>
        <v>0</v>
      </c>
      <c r="D217" s="405"/>
      <c r="E217" s="706"/>
    </row>
    <row r="218" spans="1:5" x14ac:dyDescent="0.2">
      <c r="A218" s="413"/>
      <c r="B218" s="412" t="s">
        <v>88</v>
      </c>
      <c r="C218" s="404">
        <f>'B07'!F6</f>
        <v>0</v>
      </c>
      <c r="D218" s="406"/>
      <c r="E218" s="706"/>
    </row>
    <row r="219" spans="1:5" ht="13.5" x14ac:dyDescent="0.2">
      <c r="A219" s="413"/>
      <c r="B219" s="411" t="s">
        <v>87</v>
      </c>
      <c r="C219" s="423"/>
      <c r="D219" s="405"/>
      <c r="E219" s="706"/>
    </row>
    <row r="220" spans="1:5" x14ac:dyDescent="0.2">
      <c r="A220" s="413"/>
      <c r="B220" s="412" t="s">
        <v>426</v>
      </c>
      <c r="C220" s="404">
        <f>'B07'!C25</f>
        <v>0</v>
      </c>
      <c r="D220" s="405"/>
      <c r="E220" s="706"/>
    </row>
    <row r="221" spans="1:5" ht="13.5" x14ac:dyDescent="0.2">
      <c r="A221" s="413"/>
      <c r="B221" s="411" t="s">
        <v>64</v>
      </c>
      <c r="C221" s="423"/>
      <c r="D221" s="405"/>
      <c r="E221" s="706"/>
    </row>
    <row r="222" spans="1:5" ht="25.5" x14ac:dyDescent="0.2">
      <c r="A222" s="413"/>
      <c r="B222" s="412" t="s">
        <v>506</v>
      </c>
      <c r="C222" s="404">
        <f>'B07'!K6</f>
        <v>0</v>
      </c>
      <c r="D222" s="407"/>
      <c r="E222" s="706"/>
    </row>
    <row r="223" spans="1:5" x14ac:dyDescent="0.2">
      <c r="A223" s="413"/>
      <c r="B223" s="412" t="s">
        <v>104</v>
      </c>
      <c r="C223" s="404">
        <f>'B07'!L6</f>
        <v>0</v>
      </c>
      <c r="D223" s="406"/>
      <c r="E223" s="706"/>
    </row>
    <row r="224" spans="1:5" ht="25.5" x14ac:dyDescent="0.2">
      <c r="A224" s="413"/>
      <c r="B224" s="412" t="s">
        <v>346</v>
      </c>
      <c r="C224" s="404">
        <f>'B07'!M6</f>
        <v>0</v>
      </c>
      <c r="D224" s="406"/>
      <c r="E224" s="706"/>
    </row>
    <row r="225" spans="1:5" ht="25.5" x14ac:dyDescent="0.2">
      <c r="A225" s="413"/>
      <c r="B225" s="412" t="s">
        <v>347</v>
      </c>
      <c r="C225" s="404">
        <f>'B07'!N6</f>
        <v>0</v>
      </c>
      <c r="D225" s="406"/>
      <c r="E225" s="706"/>
    </row>
    <row r="226" spans="1:5" x14ac:dyDescent="0.2">
      <c r="A226" s="413"/>
      <c r="B226" s="412" t="s">
        <v>361</v>
      </c>
      <c r="C226" s="404">
        <f>'B07'!O6</f>
        <v>0</v>
      </c>
      <c r="D226" s="406"/>
      <c r="E226" s="706"/>
    </row>
    <row r="227" spans="1:5" ht="25.5" x14ac:dyDescent="0.2">
      <c r="A227" s="413"/>
      <c r="B227" s="412" t="s">
        <v>348</v>
      </c>
      <c r="C227" s="404">
        <f>'B07'!P6</f>
        <v>0</v>
      </c>
      <c r="D227" s="406"/>
      <c r="E227" s="706"/>
    </row>
    <row r="228" spans="1:5" x14ac:dyDescent="0.2">
      <c r="A228" s="413"/>
      <c r="B228" s="412" t="s">
        <v>41</v>
      </c>
      <c r="C228" s="404">
        <f>'B07'!Q6</f>
        <v>0</v>
      </c>
      <c r="D228" s="405"/>
      <c r="E228" s="706"/>
    </row>
    <row r="229" spans="1:5" x14ac:dyDescent="0.2">
      <c r="A229" s="413"/>
      <c r="B229" s="412" t="s">
        <v>40</v>
      </c>
      <c r="C229" s="404">
        <f>'B07'!R6</f>
        <v>0</v>
      </c>
      <c r="D229" s="405"/>
      <c r="E229" s="706"/>
    </row>
    <row r="230" spans="1:5" x14ac:dyDescent="0.2">
      <c r="A230" s="413"/>
      <c r="B230" s="412" t="s">
        <v>12</v>
      </c>
      <c r="C230" s="404">
        <f>'B07'!S6</f>
        <v>0</v>
      </c>
      <c r="D230" s="405"/>
      <c r="E230" s="706"/>
    </row>
    <row r="231" spans="1:5" ht="13.5" x14ac:dyDescent="0.2">
      <c r="A231" s="413"/>
      <c r="B231" s="411" t="s">
        <v>529</v>
      </c>
      <c r="C231" s="423"/>
      <c r="D231" s="405"/>
      <c r="E231" s="706"/>
    </row>
    <row r="232" spans="1:5" x14ac:dyDescent="0.2">
      <c r="A232" s="413"/>
      <c r="B232" s="412" t="s">
        <v>37</v>
      </c>
      <c r="C232" s="404">
        <f>'B07'!C13</f>
        <v>0</v>
      </c>
      <c r="D232" s="405"/>
      <c r="E232" s="706"/>
    </row>
    <row r="233" spans="1:5" x14ac:dyDescent="0.2">
      <c r="A233" s="413"/>
      <c r="B233" s="412" t="s">
        <v>238</v>
      </c>
      <c r="C233" s="404">
        <f>'B07'!C14</f>
        <v>0</v>
      </c>
      <c r="D233" s="405"/>
      <c r="E233" s="706"/>
    </row>
    <row r="234" spans="1:5" x14ac:dyDescent="0.2">
      <c r="A234" s="413"/>
      <c r="B234" s="407" t="s">
        <v>286</v>
      </c>
      <c r="C234" s="404">
        <f>'B07'!C15</f>
        <v>0</v>
      </c>
      <c r="D234" s="405"/>
      <c r="E234" s="706"/>
    </row>
    <row r="235" spans="1:5" ht="13.5" x14ac:dyDescent="0.2">
      <c r="A235" s="413"/>
      <c r="B235" s="411" t="s">
        <v>530</v>
      </c>
      <c r="C235" s="404">
        <f>'B07'!C16</f>
        <v>0</v>
      </c>
      <c r="D235" s="405"/>
      <c r="E235" s="706"/>
    </row>
    <row r="236" spans="1:5" x14ac:dyDescent="0.2">
      <c r="A236" s="413"/>
      <c r="B236" s="407" t="s">
        <v>524</v>
      </c>
      <c r="C236" s="404">
        <f>'B07'!C17</f>
        <v>0</v>
      </c>
      <c r="D236" s="405"/>
      <c r="E236" s="706"/>
    </row>
    <row r="237" spans="1:5" x14ac:dyDescent="0.2">
      <c r="A237" s="413"/>
      <c r="B237" s="407" t="s">
        <v>525</v>
      </c>
      <c r="C237" s="404">
        <f>'B07'!C18</f>
        <v>0</v>
      </c>
      <c r="D237" s="405"/>
      <c r="E237" s="706"/>
    </row>
    <row r="238" spans="1:5" x14ac:dyDescent="0.2">
      <c r="A238" s="413"/>
      <c r="B238" s="407" t="s">
        <v>353</v>
      </c>
      <c r="C238" s="404">
        <f>'B07'!C19</f>
        <v>0</v>
      </c>
      <c r="D238" s="405"/>
      <c r="E238" s="706"/>
    </row>
    <row r="239" spans="1:5" x14ac:dyDescent="0.2">
      <c r="A239" s="413"/>
      <c r="B239" s="407" t="s">
        <v>440</v>
      </c>
      <c r="C239" s="404">
        <f>'B07'!C20</f>
        <v>0</v>
      </c>
      <c r="D239" s="405"/>
      <c r="E239" s="706"/>
    </row>
    <row r="240" spans="1:5" x14ac:dyDescent="0.2">
      <c r="A240" s="401">
        <v>2</v>
      </c>
      <c r="B240" s="403" t="s">
        <v>521</v>
      </c>
      <c r="C240" s="423"/>
      <c r="D240" s="676" t="s">
        <v>250</v>
      </c>
      <c r="E240" s="706"/>
    </row>
    <row r="241" spans="1:5" x14ac:dyDescent="0.2">
      <c r="A241" s="428"/>
      <c r="B241" s="409" t="s">
        <v>522</v>
      </c>
      <c r="C241" s="673">
        <f>'B08'!C7</f>
        <v>0</v>
      </c>
      <c r="D241" s="414"/>
      <c r="E241" s="706"/>
    </row>
    <row r="242" spans="1:5" ht="13.5" x14ac:dyDescent="0.2">
      <c r="A242" s="413"/>
      <c r="B242" s="411" t="s">
        <v>61</v>
      </c>
      <c r="C242" s="423"/>
      <c r="D242" s="405"/>
      <c r="E242" s="706"/>
    </row>
    <row r="243" spans="1:5" x14ac:dyDescent="0.2">
      <c r="A243" s="413"/>
      <c r="B243" s="412" t="s">
        <v>67</v>
      </c>
      <c r="C243" s="404">
        <f>'B08'!D7</f>
        <v>0</v>
      </c>
      <c r="D243" s="407"/>
      <c r="E243" s="706"/>
    </row>
    <row r="244" spans="1:5" x14ac:dyDescent="0.2">
      <c r="A244" s="413"/>
      <c r="B244" s="412" t="s">
        <v>68</v>
      </c>
      <c r="C244" s="404">
        <f>'B08'!E7</f>
        <v>0</v>
      </c>
      <c r="D244" s="405"/>
      <c r="E244" s="706"/>
    </row>
    <row r="245" spans="1:5" x14ac:dyDescent="0.2">
      <c r="A245" s="413"/>
      <c r="B245" s="412" t="s">
        <v>69</v>
      </c>
      <c r="C245" s="404">
        <f>'B08'!F7</f>
        <v>0</v>
      </c>
      <c r="D245" s="405"/>
      <c r="E245" s="706"/>
    </row>
    <row r="246" spans="1:5" x14ac:dyDescent="0.2">
      <c r="A246" s="413"/>
      <c r="B246" s="412" t="s">
        <v>70</v>
      </c>
      <c r="C246" s="404">
        <f>'B08'!G7</f>
        <v>0</v>
      </c>
      <c r="D246" s="405"/>
      <c r="E246" s="706"/>
    </row>
    <row r="247" spans="1:5" ht="13.5" x14ac:dyDescent="0.2">
      <c r="A247" s="413"/>
      <c r="B247" s="411" t="s">
        <v>87</v>
      </c>
      <c r="C247" s="423"/>
      <c r="D247" s="405"/>
      <c r="E247" s="706"/>
    </row>
    <row r="248" spans="1:5" x14ac:dyDescent="0.2">
      <c r="A248" s="413"/>
      <c r="B248" s="412" t="s">
        <v>72</v>
      </c>
      <c r="C248" s="404">
        <f>'B08'!C34</f>
        <v>0</v>
      </c>
      <c r="D248" s="405"/>
      <c r="E248" s="706"/>
    </row>
    <row r="249" spans="1:5" x14ac:dyDescent="0.2">
      <c r="A249" s="413"/>
      <c r="B249" s="412" t="s">
        <v>481</v>
      </c>
      <c r="C249" s="404">
        <f>'B08'!C35</f>
        <v>0</v>
      </c>
      <c r="D249" s="405"/>
      <c r="E249" s="706"/>
    </row>
    <row r="250" spans="1:5" x14ac:dyDescent="0.2">
      <c r="A250" s="413"/>
      <c r="B250" s="412" t="s">
        <v>90</v>
      </c>
      <c r="C250" s="404">
        <f>'B08'!C36</f>
        <v>0</v>
      </c>
      <c r="D250" s="405"/>
      <c r="E250" s="706"/>
    </row>
    <row r="251" spans="1:5" x14ac:dyDescent="0.2">
      <c r="A251" s="413"/>
      <c r="B251" s="412" t="s">
        <v>10</v>
      </c>
      <c r="C251" s="404">
        <f>'B08'!C37+'B08'!C38</f>
        <v>0</v>
      </c>
      <c r="D251" s="405"/>
      <c r="E251" s="706"/>
    </row>
    <row r="252" spans="1:5" ht="13.5" x14ac:dyDescent="0.2">
      <c r="A252" s="413"/>
      <c r="B252" s="411" t="s">
        <v>64</v>
      </c>
      <c r="C252" s="423"/>
      <c r="D252" s="405"/>
      <c r="E252" s="706"/>
    </row>
    <row r="253" spans="1:5" x14ac:dyDescent="0.2">
      <c r="A253" s="413"/>
      <c r="B253" s="412" t="s">
        <v>73</v>
      </c>
      <c r="C253" s="404">
        <f>'B08'!Q7</f>
        <v>0</v>
      </c>
      <c r="D253" s="407"/>
      <c r="E253" s="706"/>
    </row>
    <row r="254" spans="1:5" x14ac:dyDescent="0.2">
      <c r="A254" s="413"/>
      <c r="B254" s="412" t="s">
        <v>16</v>
      </c>
      <c r="C254" s="404">
        <f>'B08'!R7</f>
        <v>0</v>
      </c>
      <c r="D254" s="405"/>
      <c r="E254" s="706"/>
    </row>
    <row r="255" spans="1:5" x14ac:dyDescent="0.2">
      <c r="A255" s="413"/>
      <c r="B255" s="412" t="s">
        <v>364</v>
      </c>
      <c r="C255" s="404">
        <f>'B08'!S7</f>
        <v>0</v>
      </c>
      <c r="D255" s="405"/>
      <c r="E255" s="706"/>
    </row>
    <row r="256" spans="1:5" ht="25.5" x14ac:dyDescent="0.2">
      <c r="A256" s="413"/>
      <c r="B256" s="412" t="s">
        <v>55</v>
      </c>
      <c r="C256" s="404">
        <f>'B08'!T7</f>
        <v>0</v>
      </c>
      <c r="D256" s="405"/>
      <c r="E256" s="706"/>
    </row>
    <row r="257" spans="1:5" x14ac:dyDescent="0.2">
      <c r="A257" s="413"/>
      <c r="B257" s="412" t="s">
        <v>285</v>
      </c>
      <c r="C257" s="404">
        <f>'B08'!U7</f>
        <v>0</v>
      </c>
      <c r="D257" s="405"/>
      <c r="E257" s="706"/>
    </row>
    <row r="258" spans="1:5" x14ac:dyDescent="0.2">
      <c r="A258" s="413"/>
      <c r="B258" s="412" t="s">
        <v>349</v>
      </c>
      <c r="C258" s="404">
        <f>'B08'!V7</f>
        <v>0</v>
      </c>
      <c r="D258" s="405"/>
      <c r="E258" s="706"/>
    </row>
    <row r="259" spans="1:5" x14ac:dyDescent="0.2">
      <c r="A259" s="413"/>
      <c r="B259" s="412" t="s">
        <v>357</v>
      </c>
      <c r="C259" s="404">
        <f>'B08'!W7</f>
        <v>0</v>
      </c>
      <c r="D259" s="405"/>
      <c r="E259" s="706"/>
    </row>
    <row r="260" spans="1:5" x14ac:dyDescent="0.2">
      <c r="A260" s="413"/>
      <c r="B260" s="412" t="s">
        <v>410</v>
      </c>
      <c r="C260" s="404">
        <f>'B08'!X7</f>
        <v>0</v>
      </c>
      <c r="D260" s="405"/>
      <c r="E260" s="706"/>
    </row>
    <row r="261" spans="1:5" x14ac:dyDescent="0.2">
      <c r="A261" s="413"/>
      <c r="B261" s="412" t="s">
        <v>12</v>
      </c>
      <c r="C261" s="404">
        <f>'B08'!Y7</f>
        <v>0</v>
      </c>
      <c r="D261" s="406"/>
      <c r="E261" s="706"/>
    </row>
    <row r="262" spans="1:5" ht="13.5" x14ac:dyDescent="0.2">
      <c r="A262" s="413"/>
      <c r="B262" s="411" t="s">
        <v>498</v>
      </c>
      <c r="C262" s="423"/>
      <c r="D262" s="405"/>
      <c r="E262" s="706"/>
    </row>
    <row r="263" spans="1:5" x14ac:dyDescent="0.2">
      <c r="A263" s="413"/>
      <c r="B263" s="412" t="s">
        <v>20</v>
      </c>
      <c r="C263" s="404">
        <f>'B08'!C8</f>
        <v>0</v>
      </c>
      <c r="D263" s="406"/>
      <c r="E263" s="706"/>
    </row>
    <row r="264" spans="1:5" x14ac:dyDescent="0.2">
      <c r="A264" s="413"/>
      <c r="B264" s="412" t="s">
        <v>21</v>
      </c>
      <c r="C264" s="404">
        <f>'B08'!C9</f>
        <v>0</v>
      </c>
      <c r="D264" s="405"/>
      <c r="E264" s="706"/>
    </row>
    <row r="265" spans="1:5" x14ac:dyDescent="0.2">
      <c r="A265" s="413"/>
      <c r="B265" s="412" t="s">
        <v>479</v>
      </c>
      <c r="C265" s="404">
        <f>'B08'!C10</f>
        <v>0</v>
      </c>
      <c r="D265" s="405"/>
      <c r="E265" s="706"/>
    </row>
    <row r="266" spans="1:5" x14ac:dyDescent="0.2">
      <c r="A266" s="413"/>
      <c r="B266" s="412" t="s">
        <v>22</v>
      </c>
      <c r="C266" s="404">
        <f>'B08'!C11</f>
        <v>0</v>
      </c>
      <c r="D266" s="414"/>
      <c r="E266" s="706"/>
    </row>
    <row r="267" spans="1:5" ht="13.5" x14ac:dyDescent="0.2">
      <c r="A267" s="413"/>
      <c r="B267" s="411" t="s">
        <v>24</v>
      </c>
      <c r="C267" s="404">
        <f>'B08'!C12</f>
        <v>0</v>
      </c>
      <c r="D267" s="405"/>
      <c r="E267" s="706"/>
    </row>
    <row r="268" spans="1:5" x14ac:dyDescent="0.2">
      <c r="A268" s="413"/>
      <c r="B268" s="412" t="s">
        <v>78</v>
      </c>
      <c r="C268" s="404">
        <f>'B08'!C13</f>
        <v>0</v>
      </c>
      <c r="D268" s="405"/>
      <c r="E268" s="706"/>
    </row>
    <row r="269" spans="1:5" x14ac:dyDescent="0.2">
      <c r="A269" s="413"/>
      <c r="B269" s="412" t="s">
        <v>26</v>
      </c>
      <c r="C269" s="404">
        <f>'B08'!C14</f>
        <v>0</v>
      </c>
      <c r="D269" s="405"/>
      <c r="E269" s="706"/>
    </row>
    <row r="270" spans="1:5" x14ac:dyDescent="0.2">
      <c r="A270" s="413"/>
      <c r="B270" s="412" t="s">
        <v>480</v>
      </c>
      <c r="C270" s="404">
        <f>'B08'!C15</f>
        <v>0</v>
      </c>
      <c r="D270" s="405"/>
      <c r="E270" s="706"/>
    </row>
    <row r="271" spans="1:5" x14ac:dyDescent="0.2">
      <c r="A271" s="413"/>
      <c r="B271" s="412" t="s">
        <v>483</v>
      </c>
      <c r="C271" s="404">
        <f>'B08'!C16</f>
        <v>0</v>
      </c>
      <c r="D271" s="405"/>
      <c r="E271" s="706"/>
    </row>
    <row r="272" spans="1:5" x14ac:dyDescent="0.2">
      <c r="A272" s="413"/>
      <c r="B272" s="412" t="s">
        <v>343</v>
      </c>
      <c r="C272" s="404">
        <f>'B08'!C17</f>
        <v>0</v>
      </c>
      <c r="D272" s="405"/>
      <c r="E272" s="706"/>
    </row>
    <row r="273" spans="1:5" x14ac:dyDescent="0.2">
      <c r="A273" s="413"/>
      <c r="B273" s="412" t="s">
        <v>27</v>
      </c>
      <c r="C273" s="404">
        <f>'B08'!C18</f>
        <v>0</v>
      </c>
      <c r="D273" s="406"/>
      <c r="E273" s="706"/>
    </row>
    <row r="274" spans="1:5" ht="13.5" x14ac:dyDescent="0.2">
      <c r="A274" s="413"/>
      <c r="B274" s="411" t="s">
        <v>29</v>
      </c>
      <c r="C274" s="404">
        <f>'B08'!C19</f>
        <v>0</v>
      </c>
      <c r="D274" s="405"/>
      <c r="E274" s="706"/>
    </row>
    <row r="275" spans="1:5" x14ac:dyDescent="0.2">
      <c r="A275" s="413"/>
      <c r="B275" s="412" t="s">
        <v>30</v>
      </c>
      <c r="C275" s="404">
        <f>'B08'!C20</f>
        <v>0</v>
      </c>
      <c r="D275" s="405"/>
      <c r="E275" s="706"/>
    </row>
    <row r="276" spans="1:5" x14ac:dyDescent="0.2">
      <c r="A276" s="413"/>
      <c r="B276" s="412" t="s">
        <v>79</v>
      </c>
      <c r="C276" s="404">
        <f>'B08'!C21</f>
        <v>0</v>
      </c>
      <c r="D276" s="405"/>
      <c r="E276" s="706"/>
    </row>
    <row r="277" spans="1:5" x14ac:dyDescent="0.2">
      <c r="A277" s="413"/>
      <c r="B277" s="412" t="s">
        <v>31</v>
      </c>
      <c r="C277" s="404">
        <f>'B08'!C22</f>
        <v>0</v>
      </c>
      <c r="D277" s="405"/>
      <c r="E277" s="706"/>
    </row>
    <row r="278" spans="1:5" x14ac:dyDescent="0.2">
      <c r="A278" s="413"/>
      <c r="B278" s="412" t="s">
        <v>32</v>
      </c>
      <c r="C278" s="404">
        <f>'B08'!C23</f>
        <v>0</v>
      </c>
      <c r="D278" s="405"/>
      <c r="E278" s="706"/>
    </row>
    <row r="279" spans="1:5" x14ac:dyDescent="0.2">
      <c r="A279" s="413"/>
      <c r="B279" s="412" t="s">
        <v>342</v>
      </c>
      <c r="C279" s="404">
        <f>'B08'!C24</f>
        <v>0</v>
      </c>
      <c r="D279" s="405"/>
      <c r="E279" s="706"/>
    </row>
    <row r="280" spans="1:5" x14ac:dyDescent="0.2">
      <c r="A280" s="413"/>
      <c r="B280" s="412" t="s">
        <v>33</v>
      </c>
      <c r="C280" s="404">
        <f>'B08'!C25</f>
        <v>0</v>
      </c>
      <c r="D280" s="405"/>
      <c r="E280" s="706"/>
    </row>
    <row r="281" spans="1:5" x14ac:dyDescent="0.2">
      <c r="A281" s="413"/>
      <c r="B281" s="412" t="s">
        <v>34</v>
      </c>
      <c r="C281" s="404">
        <f>'B08'!C26</f>
        <v>0</v>
      </c>
      <c r="D281" s="405"/>
      <c r="E281" s="706"/>
    </row>
    <row r="282" spans="1:5" ht="13.5" x14ac:dyDescent="0.2">
      <c r="A282" s="413"/>
      <c r="B282" s="429" t="s">
        <v>523</v>
      </c>
      <c r="C282" s="423">
        <f>'B08'!C27</f>
        <v>0</v>
      </c>
      <c r="D282" s="405"/>
      <c r="E282" s="706"/>
    </row>
    <row r="283" spans="1:5" x14ac:dyDescent="0.2">
      <c r="A283" s="413"/>
      <c r="B283" s="412" t="s">
        <v>524</v>
      </c>
      <c r="C283" s="423">
        <f>'B08'!C28</f>
        <v>0</v>
      </c>
      <c r="D283" s="405"/>
      <c r="E283" s="706"/>
    </row>
    <row r="284" spans="1:5" x14ac:dyDescent="0.2">
      <c r="A284" s="413"/>
      <c r="B284" s="412" t="s">
        <v>525</v>
      </c>
      <c r="C284" s="423">
        <f>'B08'!C29</f>
        <v>0</v>
      </c>
      <c r="D284" s="405"/>
      <c r="E284" s="706"/>
    </row>
    <row r="285" spans="1:5" x14ac:dyDescent="0.2">
      <c r="A285" s="413"/>
      <c r="B285" s="412" t="s">
        <v>353</v>
      </c>
      <c r="C285" s="423">
        <f>'B08'!C30</f>
        <v>0</v>
      </c>
      <c r="D285" s="405"/>
      <c r="E285" s="706"/>
    </row>
    <row r="286" spans="1:5" x14ac:dyDescent="0.2">
      <c r="A286" s="413"/>
      <c r="B286" s="412" t="s">
        <v>440</v>
      </c>
      <c r="C286" s="423">
        <f>'B08'!C31</f>
        <v>0</v>
      </c>
      <c r="D286" s="405"/>
      <c r="E286" s="706"/>
    </row>
    <row r="287" spans="1:5" ht="13.5" x14ac:dyDescent="0.2">
      <c r="A287" s="401"/>
      <c r="B287" s="411" t="s">
        <v>526</v>
      </c>
      <c r="C287" s="423"/>
      <c r="D287" s="405"/>
      <c r="E287" s="706"/>
    </row>
    <row r="288" spans="1:5" x14ac:dyDescent="0.2">
      <c r="A288" s="413"/>
      <c r="B288" s="412" t="s">
        <v>527</v>
      </c>
      <c r="C288" s="404">
        <f>'B08'!H7</f>
        <v>0</v>
      </c>
      <c r="D288" s="406"/>
      <c r="E288" s="706"/>
    </row>
    <row r="289" spans="1:5" x14ac:dyDescent="0.2">
      <c r="A289" s="413"/>
      <c r="B289" s="407" t="s">
        <v>359</v>
      </c>
      <c r="C289" s="404">
        <f>'B08'!I7</f>
        <v>0</v>
      </c>
      <c r="D289" s="405"/>
      <c r="E289" s="706"/>
    </row>
    <row r="290" spans="1:5" x14ac:dyDescent="0.2">
      <c r="A290" s="413"/>
      <c r="B290" s="407" t="s">
        <v>422</v>
      </c>
      <c r="C290" s="404">
        <f>'B08'!J7</f>
        <v>0</v>
      </c>
      <c r="D290" s="405"/>
      <c r="E290" s="706"/>
    </row>
    <row r="291" spans="1:5" x14ac:dyDescent="0.2">
      <c r="A291" s="413"/>
      <c r="B291" s="407" t="s">
        <v>65</v>
      </c>
      <c r="C291" s="404">
        <f>'B08'!Z7</f>
        <v>0</v>
      </c>
      <c r="D291" s="405"/>
      <c r="E291" s="706"/>
    </row>
    <row r="292" spans="1:5" x14ac:dyDescent="0.2">
      <c r="A292" s="401"/>
      <c r="B292" s="407" t="s">
        <v>66</v>
      </c>
      <c r="C292" s="404">
        <f>'B08'!AC7</f>
        <v>0</v>
      </c>
      <c r="D292" s="405"/>
      <c r="E292" s="706"/>
    </row>
    <row r="293" spans="1:5" x14ac:dyDescent="0.2">
      <c r="A293" s="401"/>
      <c r="B293" s="407" t="s">
        <v>705</v>
      </c>
      <c r="C293" s="404">
        <f>'B08'!AD7</f>
        <v>0</v>
      </c>
      <c r="D293" s="405"/>
      <c r="E293" s="706"/>
    </row>
    <row r="294" spans="1:5" x14ac:dyDescent="0.2">
      <c r="A294" s="400" t="s">
        <v>356</v>
      </c>
      <c r="B294" s="677" t="s">
        <v>640</v>
      </c>
      <c r="C294" s="447"/>
      <c r="D294" s="444"/>
      <c r="E294" s="706"/>
    </row>
    <row r="295" spans="1:5" x14ac:dyDescent="0.2">
      <c r="A295" s="400">
        <v>1</v>
      </c>
      <c r="B295" s="677" t="s">
        <v>568</v>
      </c>
      <c r="C295" s="447"/>
      <c r="D295" s="676" t="s">
        <v>251</v>
      </c>
      <c r="E295" s="706"/>
    </row>
    <row r="296" spans="1:5" x14ac:dyDescent="0.2">
      <c r="A296" s="436"/>
      <c r="B296" s="409" t="s">
        <v>616</v>
      </c>
      <c r="C296" s="671">
        <f>'B09'!C7</f>
        <v>0</v>
      </c>
      <c r="D296" s="444"/>
      <c r="E296" s="706"/>
    </row>
    <row r="297" spans="1:5" ht="13.5" x14ac:dyDescent="0.25">
      <c r="A297" s="436"/>
      <c r="B297" s="446" t="s">
        <v>164</v>
      </c>
      <c r="C297" s="447"/>
      <c r="D297" s="444"/>
      <c r="E297" s="706"/>
    </row>
    <row r="298" spans="1:5" x14ac:dyDescent="0.2">
      <c r="A298" s="436"/>
      <c r="B298" s="445" t="s">
        <v>227</v>
      </c>
      <c r="C298" s="671">
        <f>'B09'!G7</f>
        <v>0</v>
      </c>
      <c r="D298" s="444"/>
      <c r="E298" s="706"/>
    </row>
    <row r="299" spans="1:5" ht="13.5" x14ac:dyDescent="0.25">
      <c r="A299" s="436"/>
      <c r="B299" s="446" t="s">
        <v>165</v>
      </c>
      <c r="C299" s="447"/>
      <c r="D299" s="444"/>
      <c r="E299" s="706"/>
    </row>
    <row r="300" spans="1:5" ht="25.5" x14ac:dyDescent="0.2">
      <c r="A300" s="436"/>
      <c r="B300" s="445" t="s">
        <v>235</v>
      </c>
      <c r="C300" s="671">
        <f>'B09'!H7</f>
        <v>0</v>
      </c>
      <c r="D300" s="444"/>
      <c r="E300" s="706"/>
    </row>
    <row r="301" spans="1:5" x14ac:dyDescent="0.2">
      <c r="A301" s="436"/>
      <c r="B301" s="445" t="s">
        <v>104</v>
      </c>
      <c r="C301" s="671">
        <f>'B09'!I7</f>
        <v>0</v>
      </c>
      <c r="D301" s="444"/>
      <c r="E301" s="706"/>
    </row>
    <row r="302" spans="1:5" x14ac:dyDescent="0.2">
      <c r="A302" s="436"/>
      <c r="B302" s="445" t="s">
        <v>385</v>
      </c>
      <c r="C302" s="671">
        <f>'B09'!J7</f>
        <v>0</v>
      </c>
      <c r="D302" s="444"/>
      <c r="E302" s="706"/>
    </row>
    <row r="303" spans="1:5" x14ac:dyDescent="0.2">
      <c r="A303" s="436"/>
      <c r="B303" s="445" t="s">
        <v>82</v>
      </c>
      <c r="C303" s="671">
        <f>'B09'!K7</f>
        <v>0</v>
      </c>
      <c r="D303" s="444"/>
      <c r="E303" s="706"/>
    </row>
    <row r="304" spans="1:5" x14ac:dyDescent="0.2">
      <c r="A304" s="436"/>
      <c r="B304" s="445" t="s">
        <v>617</v>
      </c>
      <c r="C304" s="671">
        <f>'B09'!L7</f>
        <v>0</v>
      </c>
      <c r="D304" s="444"/>
      <c r="E304" s="706"/>
    </row>
    <row r="305" spans="1:5" x14ac:dyDescent="0.2">
      <c r="A305" s="436"/>
      <c r="B305" s="445" t="s">
        <v>41</v>
      </c>
      <c r="C305" s="671">
        <f>'B09'!M7</f>
        <v>0</v>
      </c>
      <c r="D305" s="444"/>
      <c r="E305" s="706"/>
    </row>
    <row r="306" spans="1:5" x14ac:dyDescent="0.2">
      <c r="A306" s="436"/>
      <c r="B306" s="445" t="s">
        <v>12</v>
      </c>
      <c r="C306" s="671">
        <f>'B09'!N7</f>
        <v>0</v>
      </c>
      <c r="D306" s="444"/>
      <c r="E306" s="706"/>
    </row>
    <row r="307" spans="1:5" ht="13.5" x14ac:dyDescent="0.25">
      <c r="A307" s="436"/>
      <c r="B307" s="446" t="s">
        <v>171</v>
      </c>
      <c r="C307" s="447"/>
      <c r="D307" s="444"/>
      <c r="E307" s="706"/>
    </row>
    <row r="308" spans="1:5" x14ac:dyDescent="0.2">
      <c r="A308" s="436"/>
      <c r="B308" s="445" t="s">
        <v>9</v>
      </c>
      <c r="C308" s="671">
        <f>'B09'!C15</f>
        <v>0</v>
      </c>
      <c r="D308" s="444"/>
      <c r="E308" s="706"/>
    </row>
    <row r="309" spans="1:5" x14ac:dyDescent="0.2">
      <c r="A309" s="436"/>
      <c r="B309" s="445" t="s">
        <v>238</v>
      </c>
      <c r="C309" s="671">
        <f>'B09'!C16</f>
        <v>0</v>
      </c>
      <c r="D309" s="444"/>
      <c r="E309" s="706"/>
    </row>
    <row r="310" spans="1:5" x14ac:dyDescent="0.2">
      <c r="A310" s="436"/>
      <c r="B310" s="445" t="s">
        <v>239</v>
      </c>
      <c r="C310" s="671">
        <f>'B09'!C17</f>
        <v>0</v>
      </c>
      <c r="D310" s="444"/>
      <c r="E310" s="706"/>
    </row>
    <row r="311" spans="1:5" ht="13.5" x14ac:dyDescent="0.25">
      <c r="A311" s="436"/>
      <c r="B311" s="446" t="s">
        <v>384</v>
      </c>
      <c r="C311" s="671">
        <f>'B09'!C18</f>
        <v>0</v>
      </c>
      <c r="D311" s="444"/>
      <c r="E311" s="706"/>
    </row>
    <row r="312" spans="1:5" x14ac:dyDescent="0.2">
      <c r="A312" s="436"/>
      <c r="B312" s="445" t="s">
        <v>367</v>
      </c>
      <c r="C312" s="671">
        <f>'B09'!C19</f>
        <v>0</v>
      </c>
      <c r="D312" s="444"/>
      <c r="E312" s="706"/>
    </row>
    <row r="313" spans="1:5" x14ac:dyDescent="0.2">
      <c r="A313" s="436"/>
      <c r="B313" s="445" t="s">
        <v>166</v>
      </c>
      <c r="C313" s="671">
        <f>'B09'!C20</f>
        <v>0</v>
      </c>
      <c r="D313" s="444"/>
      <c r="E313" s="706"/>
    </row>
    <row r="314" spans="1:5" x14ac:dyDescent="0.2">
      <c r="A314" s="436"/>
      <c r="B314" s="445" t="s">
        <v>167</v>
      </c>
      <c r="C314" s="671">
        <f>'B09'!C21</f>
        <v>0</v>
      </c>
      <c r="D314" s="444"/>
      <c r="E314" s="706"/>
    </row>
    <row r="315" spans="1:5" x14ac:dyDescent="0.2">
      <c r="A315" s="436"/>
      <c r="B315" s="445" t="s">
        <v>168</v>
      </c>
      <c r="C315" s="671">
        <f>'B09'!C22</f>
        <v>0</v>
      </c>
      <c r="D315" s="444"/>
      <c r="E315" s="706"/>
    </row>
    <row r="316" spans="1:5" x14ac:dyDescent="0.2">
      <c r="A316" s="436"/>
      <c r="B316" s="445" t="s">
        <v>625</v>
      </c>
      <c r="C316" s="671">
        <f>'B09'!C23</f>
        <v>0</v>
      </c>
      <c r="D316" s="444"/>
      <c r="E316" s="706"/>
    </row>
    <row r="317" spans="1:5" x14ac:dyDescent="0.2">
      <c r="A317" s="436"/>
      <c r="B317" s="445" t="s">
        <v>17</v>
      </c>
      <c r="C317" s="671">
        <f>'B09'!C24</f>
        <v>0</v>
      </c>
      <c r="D317" s="444"/>
      <c r="E317" s="706"/>
    </row>
    <row r="318" spans="1:5" x14ac:dyDescent="0.2">
      <c r="A318" s="436"/>
      <c r="B318" s="445" t="s">
        <v>18</v>
      </c>
      <c r="C318" s="671">
        <f>'B09'!C25</f>
        <v>0</v>
      </c>
      <c r="D318" s="444"/>
      <c r="E318" s="706"/>
    </row>
    <row r="319" spans="1:5" ht="13.5" x14ac:dyDescent="0.25">
      <c r="A319" s="436"/>
      <c r="B319" s="446" t="s">
        <v>172</v>
      </c>
      <c r="C319" s="671">
        <f>'B09'!C26</f>
        <v>0</v>
      </c>
      <c r="D319" s="444"/>
      <c r="E319" s="706"/>
    </row>
    <row r="320" spans="1:5" x14ac:dyDescent="0.2">
      <c r="A320" s="400">
        <v>2</v>
      </c>
      <c r="B320" s="677" t="s">
        <v>563</v>
      </c>
      <c r="C320" s="447"/>
      <c r="D320" s="676" t="s">
        <v>136</v>
      </c>
      <c r="E320" s="706"/>
    </row>
    <row r="321" spans="1:5" x14ac:dyDescent="0.2">
      <c r="A321" s="436"/>
      <c r="B321" s="409" t="s">
        <v>107</v>
      </c>
      <c r="C321" s="671">
        <f>'B10'!C7</f>
        <v>0</v>
      </c>
      <c r="D321" s="444"/>
      <c r="E321" s="706"/>
    </row>
    <row r="322" spans="1:5" ht="13.5" x14ac:dyDescent="0.25">
      <c r="A322" s="436"/>
      <c r="B322" s="446" t="s">
        <v>164</v>
      </c>
      <c r="C322" s="447"/>
      <c r="D322" s="444"/>
      <c r="E322" s="706"/>
    </row>
    <row r="323" spans="1:5" x14ac:dyDescent="0.2">
      <c r="A323" s="436"/>
      <c r="B323" s="445" t="s">
        <v>227</v>
      </c>
      <c r="C323" s="671">
        <f>'B10'!G7</f>
        <v>0</v>
      </c>
      <c r="D323" s="444"/>
      <c r="E323" s="706"/>
    </row>
    <row r="324" spans="1:5" x14ac:dyDescent="0.2">
      <c r="A324" s="436"/>
      <c r="B324" s="445" t="s">
        <v>10</v>
      </c>
      <c r="C324" s="671">
        <f>'B10'!H7+'B10'!I7</f>
        <v>0</v>
      </c>
      <c r="D324" s="444"/>
      <c r="E324" s="706"/>
    </row>
    <row r="325" spans="1:5" ht="13.5" x14ac:dyDescent="0.25">
      <c r="A325" s="436"/>
      <c r="B325" s="446" t="s">
        <v>165</v>
      </c>
      <c r="C325" s="671"/>
      <c r="D325" s="444"/>
      <c r="E325" s="706"/>
    </row>
    <row r="326" spans="1:5" x14ac:dyDescent="0.2">
      <c r="A326" s="436"/>
      <c r="B326" s="445" t="s">
        <v>16</v>
      </c>
      <c r="C326" s="671">
        <f>'B10'!J7</f>
        <v>0</v>
      </c>
      <c r="D326" s="444"/>
      <c r="E326" s="706"/>
    </row>
    <row r="327" spans="1:5" ht="25.5" x14ac:dyDescent="0.2">
      <c r="A327" s="436"/>
      <c r="B327" s="445" t="s">
        <v>235</v>
      </c>
      <c r="C327" s="671">
        <f>'B10'!K7</f>
        <v>0</v>
      </c>
      <c r="D327" s="444"/>
      <c r="E327" s="706"/>
    </row>
    <row r="328" spans="1:5" x14ac:dyDescent="0.2">
      <c r="A328" s="436"/>
      <c r="B328" s="445" t="s">
        <v>475</v>
      </c>
      <c r="C328" s="671">
        <f>'B10'!L7</f>
        <v>0</v>
      </c>
      <c r="D328" s="444"/>
      <c r="E328" s="706"/>
    </row>
    <row r="329" spans="1:5" x14ac:dyDescent="0.2">
      <c r="A329" s="436"/>
      <c r="B329" s="445" t="s">
        <v>382</v>
      </c>
      <c r="C329" s="671">
        <f>'B10'!M7</f>
        <v>0</v>
      </c>
      <c r="D329" s="444"/>
      <c r="E329" s="706"/>
    </row>
    <row r="330" spans="1:5" x14ac:dyDescent="0.2">
      <c r="A330" s="436"/>
      <c r="B330" s="445" t="s">
        <v>565</v>
      </c>
      <c r="C330" s="671">
        <f>'B10'!N7</f>
        <v>0</v>
      </c>
      <c r="D330" s="444"/>
      <c r="E330" s="706"/>
    </row>
    <row r="331" spans="1:5" x14ac:dyDescent="0.2">
      <c r="A331" s="436"/>
      <c r="B331" s="445" t="s">
        <v>74</v>
      </c>
      <c r="C331" s="671">
        <f>'B10'!O7</f>
        <v>0</v>
      </c>
      <c r="D331" s="444"/>
      <c r="E331" s="706"/>
    </row>
    <row r="332" spans="1:5" x14ac:dyDescent="0.2">
      <c r="A332" s="436"/>
      <c r="B332" s="445" t="s">
        <v>566</v>
      </c>
      <c r="C332" s="671">
        <f>'B10'!P7</f>
        <v>0</v>
      </c>
      <c r="D332" s="444"/>
      <c r="E332" s="706"/>
    </row>
    <row r="333" spans="1:5" x14ac:dyDescent="0.2">
      <c r="A333" s="436"/>
      <c r="B333" s="445" t="s">
        <v>427</v>
      </c>
      <c r="C333" s="671">
        <f>'B10'!Q7</f>
        <v>0</v>
      </c>
      <c r="D333" s="444"/>
      <c r="E333" s="706"/>
    </row>
    <row r="334" spans="1:5" x14ac:dyDescent="0.2">
      <c r="A334" s="436"/>
      <c r="B334" s="445" t="s">
        <v>493</v>
      </c>
      <c r="C334" s="671">
        <f>'B10'!R7</f>
        <v>0</v>
      </c>
      <c r="D334" s="444"/>
      <c r="E334" s="706"/>
    </row>
    <row r="335" spans="1:5" x14ac:dyDescent="0.2">
      <c r="A335" s="436"/>
      <c r="B335" s="445" t="s">
        <v>12</v>
      </c>
      <c r="C335" s="671">
        <f>'B10'!S7</f>
        <v>0</v>
      </c>
      <c r="D335" s="444"/>
      <c r="E335" s="706"/>
    </row>
    <row r="336" spans="1:5" ht="13.5" x14ac:dyDescent="0.25">
      <c r="A336" s="436"/>
      <c r="B336" s="446" t="s">
        <v>331</v>
      </c>
      <c r="C336" s="447"/>
      <c r="D336" s="444"/>
      <c r="E336" s="706"/>
    </row>
    <row r="337" spans="1:5" x14ac:dyDescent="0.2">
      <c r="A337" s="436"/>
      <c r="B337" s="445" t="s">
        <v>22</v>
      </c>
      <c r="C337" s="671">
        <f>'B10'!C11</f>
        <v>0</v>
      </c>
      <c r="D337" s="444"/>
      <c r="E337" s="706"/>
    </row>
    <row r="338" spans="1:5" ht="13.5" x14ac:dyDescent="0.25">
      <c r="A338" s="436"/>
      <c r="B338" s="446" t="s">
        <v>24</v>
      </c>
      <c r="C338" s="671">
        <f>'B10'!C12</f>
        <v>0</v>
      </c>
      <c r="D338" s="444"/>
      <c r="E338" s="706"/>
    </row>
    <row r="339" spans="1:5" x14ac:dyDescent="0.2">
      <c r="A339" s="436"/>
      <c r="B339" s="445" t="s">
        <v>485</v>
      </c>
      <c r="C339" s="671">
        <f>'B10'!C16</f>
        <v>0</v>
      </c>
      <c r="D339" s="444"/>
      <c r="E339" s="706"/>
    </row>
    <row r="340" spans="1:5" x14ac:dyDescent="0.2">
      <c r="A340" s="436"/>
      <c r="B340" s="445" t="s">
        <v>343</v>
      </c>
      <c r="C340" s="671">
        <f>'B10'!C17</f>
        <v>0</v>
      </c>
      <c r="D340" s="444"/>
      <c r="E340" s="706"/>
    </row>
    <row r="341" spans="1:5" x14ac:dyDescent="0.2">
      <c r="A341" s="436"/>
      <c r="B341" s="445" t="s">
        <v>92</v>
      </c>
      <c r="C341" s="671">
        <f>'B10'!C18</f>
        <v>0</v>
      </c>
      <c r="D341" s="444"/>
      <c r="E341" s="706"/>
    </row>
    <row r="342" spans="1:5" ht="13.5" x14ac:dyDescent="0.25">
      <c r="A342" s="436"/>
      <c r="B342" s="446" t="s">
        <v>29</v>
      </c>
      <c r="C342" s="671">
        <f>'B10'!C19</f>
        <v>0</v>
      </c>
      <c r="D342" s="444"/>
      <c r="E342" s="706"/>
    </row>
    <row r="343" spans="1:5" x14ac:dyDescent="0.2">
      <c r="A343" s="436"/>
      <c r="B343" s="445" t="s">
        <v>30</v>
      </c>
      <c r="C343" s="671">
        <f>'B10'!C20</f>
        <v>0</v>
      </c>
      <c r="D343" s="444"/>
      <c r="E343" s="706"/>
    </row>
    <row r="344" spans="1:5" x14ac:dyDescent="0.2">
      <c r="A344" s="436"/>
      <c r="B344" s="445" t="s">
        <v>79</v>
      </c>
      <c r="C344" s="671">
        <f>'B10'!C21</f>
        <v>0</v>
      </c>
      <c r="D344" s="444"/>
      <c r="E344" s="706"/>
    </row>
    <row r="345" spans="1:5" x14ac:dyDescent="0.2">
      <c r="A345" s="436"/>
      <c r="B345" s="445" t="s">
        <v>31</v>
      </c>
      <c r="C345" s="671">
        <f>'B10'!C22</f>
        <v>0</v>
      </c>
      <c r="D345" s="444"/>
      <c r="E345" s="706"/>
    </row>
    <row r="346" spans="1:5" x14ac:dyDescent="0.2">
      <c r="A346" s="436"/>
      <c r="B346" s="445" t="s">
        <v>32</v>
      </c>
      <c r="C346" s="671">
        <f>'B10'!C23</f>
        <v>0</v>
      </c>
      <c r="D346" s="444"/>
      <c r="E346" s="706"/>
    </row>
    <row r="347" spans="1:5" x14ac:dyDescent="0.2">
      <c r="A347" s="436"/>
      <c r="B347" s="445" t="s">
        <v>342</v>
      </c>
      <c r="C347" s="671">
        <f>'B10'!C24</f>
        <v>0</v>
      </c>
      <c r="D347" s="444"/>
      <c r="E347" s="706"/>
    </row>
    <row r="348" spans="1:5" x14ac:dyDescent="0.2">
      <c r="A348" s="436"/>
      <c r="B348" s="445" t="s">
        <v>33</v>
      </c>
      <c r="C348" s="671">
        <f>'B10'!C25</f>
        <v>0</v>
      </c>
      <c r="D348" s="444"/>
      <c r="E348" s="706"/>
    </row>
    <row r="349" spans="1:5" x14ac:dyDescent="0.2">
      <c r="A349" s="436"/>
      <c r="B349" s="445" t="s">
        <v>34</v>
      </c>
      <c r="C349" s="671">
        <f>'B10'!C26</f>
        <v>0</v>
      </c>
      <c r="D349" s="444"/>
      <c r="E349" s="706"/>
    </row>
    <row r="350" spans="1:5" ht="13.5" x14ac:dyDescent="0.25">
      <c r="A350" s="436"/>
      <c r="B350" s="446" t="s">
        <v>5</v>
      </c>
      <c r="C350" s="671">
        <f>'B10'!C27</f>
        <v>0</v>
      </c>
      <c r="D350" s="444"/>
      <c r="E350" s="706"/>
    </row>
    <row r="351" spans="1:5" x14ac:dyDescent="0.2">
      <c r="A351" s="436"/>
      <c r="B351" s="445" t="s">
        <v>367</v>
      </c>
      <c r="C351" s="671">
        <f>'B10'!C28</f>
        <v>0</v>
      </c>
      <c r="D351" s="444"/>
      <c r="E351" s="706"/>
    </row>
    <row r="352" spans="1:5" x14ac:dyDescent="0.2">
      <c r="A352" s="436"/>
      <c r="B352" s="445" t="s">
        <v>166</v>
      </c>
      <c r="C352" s="671">
        <f>'B10'!C29</f>
        <v>0</v>
      </c>
      <c r="D352" s="444"/>
      <c r="E352" s="706"/>
    </row>
    <row r="353" spans="1:5" x14ac:dyDescent="0.2">
      <c r="A353" s="436"/>
      <c r="B353" s="445" t="s">
        <v>167</v>
      </c>
      <c r="C353" s="671">
        <f>'B10'!C30</f>
        <v>0</v>
      </c>
      <c r="D353" s="444"/>
      <c r="E353" s="706"/>
    </row>
    <row r="354" spans="1:5" x14ac:dyDescent="0.2">
      <c r="A354" s="436"/>
      <c r="B354" s="445" t="s">
        <v>168</v>
      </c>
      <c r="C354" s="671">
        <f>'B10'!C31</f>
        <v>0</v>
      </c>
      <c r="D354" s="444"/>
      <c r="E354" s="706"/>
    </row>
    <row r="355" spans="1:5" x14ac:dyDescent="0.2">
      <c r="A355" s="436"/>
      <c r="B355" s="445" t="s">
        <v>386</v>
      </c>
      <c r="C355" s="671">
        <f>'B10'!C32</f>
        <v>0</v>
      </c>
      <c r="D355" s="444"/>
      <c r="E355" s="706"/>
    </row>
    <row r="356" spans="1:5" x14ac:dyDescent="0.2">
      <c r="A356" s="436"/>
      <c r="B356" s="445" t="s">
        <v>17</v>
      </c>
      <c r="C356" s="671">
        <f>'B10'!C33</f>
        <v>0</v>
      </c>
      <c r="D356" s="444"/>
      <c r="E356" s="706"/>
    </row>
    <row r="357" spans="1:5" x14ac:dyDescent="0.2">
      <c r="A357" s="436"/>
      <c r="B357" s="445" t="s">
        <v>18</v>
      </c>
      <c r="C357" s="671">
        <f>'B10'!C34</f>
        <v>0</v>
      </c>
      <c r="D357" s="444"/>
      <c r="E357" s="706"/>
    </row>
    <row r="358" spans="1:5" x14ac:dyDescent="0.2">
      <c r="A358" s="406" t="s">
        <v>569</v>
      </c>
      <c r="B358" s="407" t="s">
        <v>531</v>
      </c>
      <c r="C358" s="423"/>
      <c r="D358" s="405"/>
      <c r="E358" s="706"/>
    </row>
    <row r="359" spans="1:5" x14ac:dyDescent="0.2">
      <c r="A359" s="401">
        <v>1</v>
      </c>
      <c r="B359" s="403" t="s">
        <v>532</v>
      </c>
      <c r="C359" s="423"/>
      <c r="D359" s="676" t="s">
        <v>139</v>
      </c>
      <c r="E359" s="706"/>
    </row>
    <row r="360" spans="1:5" x14ac:dyDescent="0.2">
      <c r="A360" s="428"/>
      <c r="B360" s="409" t="s">
        <v>107</v>
      </c>
      <c r="C360" s="673">
        <f>'B11'!C7</f>
        <v>0</v>
      </c>
      <c r="D360" s="406"/>
      <c r="E360" s="706"/>
    </row>
    <row r="361" spans="1:5" ht="13.5" x14ac:dyDescent="0.2">
      <c r="A361" s="413"/>
      <c r="B361" s="411" t="s">
        <v>108</v>
      </c>
      <c r="C361" s="423"/>
      <c r="D361" s="405"/>
      <c r="E361" s="706"/>
    </row>
    <row r="362" spans="1:5" x14ac:dyDescent="0.2">
      <c r="A362" s="413"/>
      <c r="B362" s="412" t="s">
        <v>89</v>
      </c>
      <c r="C362" s="404">
        <f>'B11'!I7</f>
        <v>0</v>
      </c>
      <c r="D362" s="405"/>
      <c r="E362" s="706"/>
    </row>
    <row r="363" spans="1:5" x14ac:dyDescent="0.2">
      <c r="A363" s="413"/>
      <c r="B363" s="430" t="s">
        <v>288</v>
      </c>
      <c r="C363" s="404">
        <f>'B11'!J7</f>
        <v>0</v>
      </c>
      <c r="D363" s="406"/>
      <c r="E363" s="706"/>
    </row>
    <row r="364" spans="1:5" ht="13.5" x14ac:dyDescent="0.2">
      <c r="A364" s="413"/>
      <c r="B364" s="411" t="s">
        <v>109</v>
      </c>
      <c r="C364" s="423"/>
      <c r="D364" s="405"/>
      <c r="E364" s="706"/>
    </row>
    <row r="365" spans="1:5" x14ac:dyDescent="0.2">
      <c r="A365" s="413"/>
      <c r="B365" s="412" t="s">
        <v>64</v>
      </c>
      <c r="C365" s="404">
        <f>'B11'!K7</f>
        <v>0</v>
      </c>
      <c r="D365" s="407"/>
      <c r="E365" s="706"/>
    </row>
    <row r="366" spans="1:5" x14ac:dyDescent="0.2">
      <c r="A366" s="413"/>
      <c r="B366" s="412" t="s">
        <v>112</v>
      </c>
      <c r="C366" s="404">
        <f>'B11'!L7</f>
        <v>0</v>
      </c>
      <c r="D366" s="405"/>
      <c r="E366" s="706"/>
    </row>
    <row r="367" spans="1:5" x14ac:dyDescent="0.2">
      <c r="A367" s="413"/>
      <c r="B367" s="412" t="s">
        <v>533</v>
      </c>
      <c r="C367" s="404">
        <f>'B11'!M7</f>
        <v>0</v>
      </c>
      <c r="D367" s="405"/>
      <c r="E367" s="706"/>
    </row>
    <row r="368" spans="1:5" ht="13.5" x14ac:dyDescent="0.2">
      <c r="A368" s="413"/>
      <c r="B368" s="411" t="s">
        <v>498</v>
      </c>
      <c r="C368" s="423"/>
      <c r="D368" s="405"/>
      <c r="E368" s="706"/>
    </row>
    <row r="369" spans="1:5" x14ac:dyDescent="0.2">
      <c r="A369" s="413"/>
      <c r="B369" s="412" t="s">
        <v>479</v>
      </c>
      <c r="C369" s="404">
        <f>'B11'!C10</f>
        <v>0</v>
      </c>
      <c r="D369" s="405"/>
      <c r="E369" s="706"/>
    </row>
    <row r="370" spans="1:5" x14ac:dyDescent="0.2">
      <c r="A370" s="413"/>
      <c r="B370" s="412" t="s">
        <v>22</v>
      </c>
      <c r="C370" s="404">
        <f>'B11'!C11</f>
        <v>0</v>
      </c>
      <c r="D370" s="405"/>
      <c r="E370" s="706"/>
    </row>
    <row r="371" spans="1:5" ht="13.5" x14ac:dyDescent="0.2">
      <c r="A371" s="413"/>
      <c r="B371" s="411" t="s">
        <v>121</v>
      </c>
      <c r="C371" s="423"/>
      <c r="D371" s="405"/>
      <c r="E371" s="706"/>
    </row>
    <row r="372" spans="1:5" x14ac:dyDescent="0.2">
      <c r="A372" s="413"/>
      <c r="B372" s="412" t="s">
        <v>127</v>
      </c>
      <c r="C372" s="404">
        <f>'B11'!C21</f>
        <v>0</v>
      </c>
      <c r="D372" s="405"/>
      <c r="E372" s="706"/>
    </row>
    <row r="373" spans="1:5" x14ac:dyDescent="0.2">
      <c r="A373" s="413"/>
      <c r="B373" s="412" t="s">
        <v>287</v>
      </c>
      <c r="C373" s="404">
        <f>'B11'!C22</f>
        <v>0</v>
      </c>
      <c r="D373" s="405"/>
      <c r="E373" s="706"/>
    </row>
    <row r="374" spans="1:5" x14ac:dyDescent="0.2">
      <c r="A374" s="413"/>
      <c r="B374" s="412" t="s">
        <v>143</v>
      </c>
      <c r="C374" s="404">
        <f>'B11'!C23</f>
        <v>0</v>
      </c>
      <c r="D374" s="405"/>
      <c r="E374" s="706"/>
    </row>
    <row r="375" spans="1:5" x14ac:dyDescent="0.2">
      <c r="A375" s="413"/>
      <c r="B375" s="412" t="s">
        <v>10</v>
      </c>
      <c r="C375" s="404">
        <f>'B11'!C24</f>
        <v>0</v>
      </c>
      <c r="D375" s="405"/>
      <c r="E375" s="706"/>
    </row>
    <row r="376" spans="1:5" ht="13.5" x14ac:dyDescent="0.2">
      <c r="A376" s="413"/>
      <c r="B376" s="411" t="s">
        <v>172</v>
      </c>
      <c r="C376" s="404">
        <f>'B11'!C32</f>
        <v>0</v>
      </c>
      <c r="D376" s="405"/>
      <c r="E376" s="706"/>
    </row>
    <row r="377" spans="1:5" ht="13.5" x14ac:dyDescent="0.2">
      <c r="A377" s="413"/>
      <c r="B377" s="411" t="s">
        <v>5</v>
      </c>
      <c r="C377" s="423">
        <f>'B11'!C25</f>
        <v>0</v>
      </c>
      <c r="D377" s="405"/>
      <c r="E377" s="706"/>
    </row>
    <row r="378" spans="1:5" x14ac:dyDescent="0.2">
      <c r="A378" s="413"/>
      <c r="B378" s="412" t="s">
        <v>367</v>
      </c>
      <c r="C378" s="423">
        <f>'B11'!C26</f>
        <v>0</v>
      </c>
      <c r="D378" s="407"/>
      <c r="E378" s="706"/>
    </row>
    <row r="379" spans="1:5" x14ac:dyDescent="0.2">
      <c r="A379" s="413"/>
      <c r="B379" s="412" t="s">
        <v>113</v>
      </c>
      <c r="C379" s="423">
        <f>'B11'!C27</f>
        <v>0</v>
      </c>
      <c r="D379" s="406"/>
      <c r="E379" s="706"/>
    </row>
    <row r="380" spans="1:5" x14ac:dyDescent="0.2">
      <c r="A380" s="413"/>
      <c r="B380" s="412" t="s">
        <v>114</v>
      </c>
      <c r="C380" s="423">
        <f>'B11'!C28</f>
        <v>0</v>
      </c>
      <c r="D380" s="405"/>
      <c r="E380" s="706"/>
    </row>
    <row r="381" spans="1:5" x14ac:dyDescent="0.2">
      <c r="A381" s="413"/>
      <c r="B381" s="416" t="s">
        <v>534</v>
      </c>
      <c r="C381" s="423">
        <f>'B11'!C29</f>
        <v>0</v>
      </c>
      <c r="D381" s="405"/>
      <c r="E381" s="706"/>
    </row>
    <row r="382" spans="1:5" x14ac:dyDescent="0.2">
      <c r="A382" s="413"/>
      <c r="B382" s="416" t="s">
        <v>535</v>
      </c>
      <c r="C382" s="423">
        <f>'B11'!C30</f>
        <v>0</v>
      </c>
      <c r="D382" s="405"/>
      <c r="E382" s="706"/>
    </row>
    <row r="383" spans="1:5" x14ac:dyDescent="0.2">
      <c r="A383" s="413"/>
      <c r="B383" s="416" t="s">
        <v>536</v>
      </c>
      <c r="C383" s="423">
        <f>'B11'!C31</f>
        <v>0</v>
      </c>
      <c r="D383" s="414"/>
      <c r="E383" s="706"/>
    </row>
    <row r="384" spans="1:5" ht="13.5" x14ac:dyDescent="0.2">
      <c r="A384" s="413"/>
      <c r="B384" s="411" t="s">
        <v>537</v>
      </c>
      <c r="C384" s="423"/>
      <c r="D384" s="405"/>
      <c r="E384" s="706"/>
    </row>
    <row r="385" spans="1:5" x14ac:dyDescent="0.2">
      <c r="A385" s="413"/>
      <c r="B385" s="412" t="s">
        <v>429</v>
      </c>
      <c r="C385" s="404">
        <f>'B11'!T7</f>
        <v>0</v>
      </c>
      <c r="D385" s="407"/>
      <c r="E385" s="706"/>
    </row>
    <row r="386" spans="1:5" x14ac:dyDescent="0.2">
      <c r="A386" s="413"/>
      <c r="B386" s="412" t="s">
        <v>119</v>
      </c>
      <c r="C386" s="404">
        <f>'B11'!U7</f>
        <v>0</v>
      </c>
      <c r="D386" s="405"/>
      <c r="E386" s="706"/>
    </row>
    <row r="387" spans="1:5" x14ac:dyDescent="0.2">
      <c r="A387" s="413"/>
      <c r="B387" s="412" t="s">
        <v>12</v>
      </c>
      <c r="C387" s="404">
        <f>'B11'!V7</f>
        <v>0</v>
      </c>
      <c r="D387" s="405"/>
      <c r="E387" s="706"/>
    </row>
    <row r="388" spans="1:5" ht="25.5" x14ac:dyDescent="0.2">
      <c r="A388" s="401" t="s">
        <v>538</v>
      </c>
      <c r="B388" s="403" t="s">
        <v>730</v>
      </c>
      <c r="C388" s="423"/>
      <c r="D388" s="405"/>
      <c r="E388" s="706"/>
    </row>
    <row r="389" spans="1:5" ht="25.5" x14ac:dyDescent="0.2">
      <c r="A389" s="406" t="s">
        <v>19</v>
      </c>
      <c r="B389" s="407" t="s">
        <v>729</v>
      </c>
      <c r="C389" s="423"/>
      <c r="D389" s="405"/>
      <c r="E389" s="706"/>
    </row>
    <row r="390" spans="1:5" x14ac:dyDescent="0.2">
      <c r="A390" s="401">
        <v>1</v>
      </c>
      <c r="B390" s="403" t="s">
        <v>540</v>
      </c>
      <c r="C390" s="423"/>
      <c r="D390" s="676" t="s">
        <v>144</v>
      </c>
      <c r="E390" s="706"/>
    </row>
    <row r="391" spans="1:5" x14ac:dyDescent="0.2">
      <c r="A391" s="428"/>
      <c r="B391" s="409" t="s">
        <v>44</v>
      </c>
      <c r="C391" s="673">
        <v>0</v>
      </c>
      <c r="D391" s="406"/>
      <c r="E391" s="706"/>
    </row>
    <row r="392" spans="1:5" ht="13.5" x14ac:dyDescent="0.2">
      <c r="A392" s="413"/>
      <c r="B392" s="411" t="s">
        <v>4</v>
      </c>
      <c r="C392" s="423"/>
      <c r="D392" s="405"/>
      <c r="E392" s="706"/>
    </row>
    <row r="393" spans="1:5" ht="25.5" x14ac:dyDescent="0.2">
      <c r="A393" s="413"/>
      <c r="B393" s="412" t="s">
        <v>369</v>
      </c>
      <c r="C393" s="404">
        <f>'B12'!H7</f>
        <v>0</v>
      </c>
      <c r="D393" s="407"/>
      <c r="E393" s="706"/>
    </row>
    <row r="394" spans="1:5" x14ac:dyDescent="0.2">
      <c r="A394" s="413"/>
      <c r="B394" s="412" t="s">
        <v>104</v>
      </c>
      <c r="C394" s="404">
        <f>'B12'!I7</f>
        <v>0</v>
      </c>
      <c r="D394" s="405"/>
      <c r="E394" s="706"/>
    </row>
    <row r="395" spans="1:5" ht="25.5" x14ac:dyDescent="0.2">
      <c r="A395" s="413"/>
      <c r="B395" s="412" t="s">
        <v>370</v>
      </c>
      <c r="C395" s="404">
        <f>'B12'!J7</f>
        <v>0</v>
      </c>
      <c r="D395" s="405"/>
      <c r="E395" s="706"/>
    </row>
    <row r="396" spans="1:5" x14ac:dyDescent="0.2">
      <c r="A396" s="413"/>
      <c r="B396" s="412" t="s">
        <v>541</v>
      </c>
      <c r="C396" s="404">
        <f>'B12'!K7</f>
        <v>0</v>
      </c>
      <c r="D396" s="405"/>
      <c r="E396" s="706"/>
    </row>
    <row r="397" spans="1:5" x14ac:dyDescent="0.2">
      <c r="A397" s="413"/>
      <c r="B397" s="412" t="s">
        <v>371</v>
      </c>
      <c r="C397" s="404">
        <f>'B12'!L7</f>
        <v>0</v>
      </c>
      <c r="D397" s="405"/>
      <c r="E397" s="706"/>
    </row>
    <row r="398" spans="1:5" x14ac:dyDescent="0.2">
      <c r="A398" s="413"/>
      <c r="B398" s="412" t="s">
        <v>41</v>
      </c>
      <c r="C398" s="404">
        <f>'B12'!M7</f>
        <v>0</v>
      </c>
      <c r="D398" s="405"/>
      <c r="E398" s="706"/>
    </row>
    <row r="399" spans="1:5" x14ac:dyDescent="0.2">
      <c r="A399" s="413"/>
      <c r="B399" s="412" t="s">
        <v>12</v>
      </c>
      <c r="C399" s="404">
        <f>'B12'!N7</f>
        <v>0</v>
      </c>
      <c r="D399" s="405"/>
      <c r="E399" s="706"/>
    </row>
    <row r="400" spans="1:5" ht="13.5" x14ac:dyDescent="0.2">
      <c r="A400" s="413"/>
      <c r="B400" s="411" t="s">
        <v>39</v>
      </c>
      <c r="C400" s="423"/>
      <c r="D400" s="405"/>
      <c r="E400" s="706"/>
    </row>
    <row r="401" spans="1:5" x14ac:dyDescent="0.2">
      <c r="A401" s="413"/>
      <c r="B401" s="412" t="s">
        <v>9</v>
      </c>
      <c r="C401" s="404">
        <f>'B12'!C14</f>
        <v>0</v>
      </c>
      <c r="D401" s="405"/>
      <c r="E401" s="706"/>
    </row>
    <row r="402" spans="1:5" x14ac:dyDescent="0.2">
      <c r="A402" s="413"/>
      <c r="B402" s="412" t="s">
        <v>238</v>
      </c>
      <c r="C402" s="404">
        <f>'B12'!C15</f>
        <v>0</v>
      </c>
      <c r="D402" s="405"/>
      <c r="E402" s="706"/>
    </row>
    <row r="403" spans="1:5" x14ac:dyDescent="0.2">
      <c r="A403" s="413"/>
      <c r="B403" s="412" t="s">
        <v>284</v>
      </c>
      <c r="C403" s="404">
        <f>'B12'!C16</f>
        <v>0</v>
      </c>
      <c r="D403" s="405"/>
      <c r="E403" s="706"/>
    </row>
    <row r="404" spans="1:5" ht="13.5" x14ac:dyDescent="0.2">
      <c r="A404" s="413"/>
      <c r="B404" s="411" t="s">
        <v>5</v>
      </c>
      <c r="C404" s="404"/>
      <c r="D404" s="405"/>
      <c r="E404" s="706"/>
    </row>
    <row r="405" spans="1:5" x14ac:dyDescent="0.2">
      <c r="A405" s="413"/>
      <c r="B405" s="412" t="s">
        <v>138</v>
      </c>
      <c r="C405" s="404">
        <f>'B12'!C18</f>
        <v>0</v>
      </c>
      <c r="D405" s="406"/>
      <c r="E405" s="706"/>
    </row>
    <row r="406" spans="1:5" x14ac:dyDescent="0.2">
      <c r="A406" s="413"/>
      <c r="B406" s="416" t="s">
        <v>539</v>
      </c>
      <c r="C406" s="404">
        <f>'B12'!C19</f>
        <v>0</v>
      </c>
      <c r="D406" s="405"/>
      <c r="E406" s="706"/>
    </row>
    <row r="407" spans="1:5" x14ac:dyDescent="0.2">
      <c r="A407" s="413"/>
      <c r="B407" s="412" t="s">
        <v>595</v>
      </c>
      <c r="C407" s="404">
        <f>'B12'!C20</f>
        <v>0</v>
      </c>
      <c r="D407" s="405"/>
      <c r="E407" s="706"/>
    </row>
    <row r="408" spans="1:5" x14ac:dyDescent="0.2">
      <c r="A408" s="413"/>
      <c r="B408" s="416" t="s">
        <v>714</v>
      </c>
      <c r="C408" s="404">
        <f>'B12'!C21</f>
        <v>0</v>
      </c>
      <c r="D408" s="405"/>
      <c r="E408" s="706"/>
    </row>
    <row r="409" spans="1:5" x14ac:dyDescent="0.2">
      <c r="A409" s="401">
        <v>2</v>
      </c>
      <c r="B409" s="403" t="s">
        <v>497</v>
      </c>
      <c r="C409" s="423"/>
      <c r="D409" s="676" t="s">
        <v>153</v>
      </c>
      <c r="E409" s="706"/>
    </row>
    <row r="410" spans="1:5" x14ac:dyDescent="0.2">
      <c r="A410" s="428"/>
      <c r="B410" s="409" t="s">
        <v>198</v>
      </c>
      <c r="C410" s="673">
        <f>'B13'!C7</f>
        <v>0</v>
      </c>
      <c r="D410" s="406"/>
      <c r="E410" s="706"/>
    </row>
    <row r="411" spans="1:5" ht="13.5" x14ac:dyDescent="0.2">
      <c r="A411" s="413"/>
      <c r="B411" s="411" t="s">
        <v>4</v>
      </c>
      <c r="C411" s="423"/>
      <c r="D411" s="405"/>
      <c r="E411" s="706"/>
    </row>
    <row r="412" spans="1:5" x14ac:dyDescent="0.2">
      <c r="A412" s="413"/>
      <c r="B412" s="412" t="s">
        <v>73</v>
      </c>
      <c r="C412" s="404">
        <f>'B13'!H7</f>
        <v>0</v>
      </c>
      <c r="D412" s="407"/>
      <c r="E412" s="706"/>
    </row>
    <row r="413" spans="1:5" x14ac:dyDescent="0.2">
      <c r="A413" s="413"/>
      <c r="B413" s="412" t="s">
        <v>16</v>
      </c>
      <c r="C413" s="404">
        <f>'B13'!I7</f>
        <v>0</v>
      </c>
      <c r="D413" s="405"/>
      <c r="E413" s="706"/>
    </row>
    <row r="414" spans="1:5" x14ac:dyDescent="0.2">
      <c r="A414" s="413"/>
      <c r="B414" s="412" t="s">
        <v>364</v>
      </c>
      <c r="C414" s="404">
        <f>'B13'!J7</f>
        <v>0</v>
      </c>
      <c r="D414" s="405"/>
      <c r="E414" s="706"/>
    </row>
    <row r="415" spans="1:5" ht="25.5" x14ac:dyDescent="0.2">
      <c r="A415" s="413"/>
      <c r="B415" s="412" t="s">
        <v>55</v>
      </c>
      <c r="C415" s="404">
        <f>'B13'!K7</f>
        <v>0</v>
      </c>
      <c r="D415" s="405"/>
      <c r="E415" s="706"/>
    </row>
    <row r="416" spans="1:5" x14ac:dyDescent="0.2">
      <c r="A416" s="413"/>
      <c r="B416" s="412" t="s">
        <v>285</v>
      </c>
      <c r="C416" s="404">
        <f>'B13'!L7</f>
        <v>0</v>
      </c>
      <c r="D416" s="405"/>
      <c r="E416" s="706"/>
    </row>
    <row r="417" spans="1:5" x14ac:dyDescent="0.2">
      <c r="A417" s="413"/>
      <c r="B417" s="412" t="s">
        <v>349</v>
      </c>
      <c r="C417" s="404">
        <f>'B13'!M7</f>
        <v>0</v>
      </c>
      <c r="D417" s="406"/>
      <c r="E417" s="706"/>
    </row>
    <row r="418" spans="1:5" x14ac:dyDescent="0.2">
      <c r="A418" s="413"/>
      <c r="B418" s="412" t="s">
        <v>74</v>
      </c>
      <c r="C418" s="404">
        <f>'B13'!N7</f>
        <v>0</v>
      </c>
      <c r="D418" s="405"/>
      <c r="E418" s="706"/>
    </row>
    <row r="419" spans="1:5" x14ac:dyDescent="0.2">
      <c r="A419" s="413"/>
      <c r="B419" s="412" t="s">
        <v>410</v>
      </c>
      <c r="C419" s="404">
        <f>'B13'!O7</f>
        <v>0</v>
      </c>
      <c r="D419" s="405"/>
      <c r="E419" s="706"/>
    </row>
    <row r="420" spans="1:5" x14ac:dyDescent="0.2">
      <c r="A420" s="413"/>
      <c r="B420" s="412" t="s">
        <v>12</v>
      </c>
      <c r="C420" s="404">
        <f>'B13'!P7</f>
        <v>0</v>
      </c>
      <c r="D420" s="405"/>
      <c r="E420" s="706"/>
    </row>
    <row r="421" spans="1:5" ht="13.5" x14ac:dyDescent="0.2">
      <c r="A421" s="413"/>
      <c r="B421" s="411" t="s">
        <v>498</v>
      </c>
      <c r="C421" s="423"/>
      <c r="D421" s="405"/>
      <c r="E421" s="706"/>
    </row>
    <row r="422" spans="1:5" x14ac:dyDescent="0.2">
      <c r="A422" s="413"/>
      <c r="B422" s="412" t="s">
        <v>120</v>
      </c>
      <c r="C422" s="404">
        <f>'B13'!C8</f>
        <v>0</v>
      </c>
      <c r="D422" s="406"/>
      <c r="E422" s="706"/>
    </row>
    <row r="423" spans="1:5" x14ac:dyDescent="0.2">
      <c r="A423" s="413"/>
      <c r="B423" s="412" t="s">
        <v>21</v>
      </c>
      <c r="C423" s="404">
        <f>'B13'!C9</f>
        <v>0</v>
      </c>
      <c r="D423" s="405"/>
      <c r="E423" s="706"/>
    </row>
    <row r="424" spans="1:5" x14ac:dyDescent="0.2">
      <c r="A424" s="413"/>
      <c r="B424" s="412" t="s">
        <v>479</v>
      </c>
      <c r="C424" s="404">
        <f>'B13'!C10</f>
        <v>0</v>
      </c>
      <c r="D424" s="405"/>
      <c r="E424" s="706"/>
    </row>
    <row r="425" spans="1:5" x14ac:dyDescent="0.2">
      <c r="A425" s="413"/>
      <c r="B425" s="412" t="s">
        <v>22</v>
      </c>
      <c r="C425" s="404">
        <f>'B13'!C11</f>
        <v>0</v>
      </c>
      <c r="D425" s="414"/>
      <c r="E425" s="706"/>
    </row>
    <row r="426" spans="1:5" ht="13.5" x14ac:dyDescent="0.2">
      <c r="A426" s="413"/>
      <c r="B426" s="411" t="s">
        <v>24</v>
      </c>
      <c r="C426" s="404">
        <f>'B13'!C12</f>
        <v>0</v>
      </c>
      <c r="D426" s="405"/>
      <c r="E426" s="706"/>
    </row>
    <row r="427" spans="1:5" x14ac:dyDescent="0.2">
      <c r="A427" s="413"/>
      <c r="B427" s="412" t="s">
        <v>78</v>
      </c>
      <c r="C427" s="404">
        <f>'B13'!C13</f>
        <v>0</v>
      </c>
      <c r="D427" s="405"/>
      <c r="E427" s="706"/>
    </row>
    <row r="428" spans="1:5" x14ac:dyDescent="0.2">
      <c r="A428" s="413"/>
      <c r="B428" s="412" t="s">
        <v>133</v>
      </c>
      <c r="C428" s="404">
        <f>'B13'!C14</f>
        <v>0</v>
      </c>
      <c r="D428" s="405"/>
      <c r="E428" s="706"/>
    </row>
    <row r="429" spans="1:5" x14ac:dyDescent="0.2">
      <c r="A429" s="413"/>
      <c r="B429" s="412" t="s">
        <v>480</v>
      </c>
      <c r="C429" s="404">
        <f>'B13'!C15</f>
        <v>0</v>
      </c>
      <c r="D429" s="405"/>
      <c r="E429" s="706"/>
    </row>
    <row r="430" spans="1:5" x14ac:dyDescent="0.2">
      <c r="A430" s="413"/>
      <c r="B430" s="412" t="s">
        <v>485</v>
      </c>
      <c r="C430" s="404">
        <f>'B13'!C16</f>
        <v>0</v>
      </c>
      <c r="D430" s="405"/>
      <c r="E430" s="706"/>
    </row>
    <row r="431" spans="1:5" x14ac:dyDescent="0.2">
      <c r="A431" s="413"/>
      <c r="B431" s="412" t="s">
        <v>343</v>
      </c>
      <c r="C431" s="404">
        <f>'B13'!C17</f>
        <v>0</v>
      </c>
      <c r="D431" s="414"/>
      <c r="E431" s="706"/>
    </row>
    <row r="432" spans="1:5" x14ac:dyDescent="0.2">
      <c r="A432" s="413"/>
      <c r="B432" s="412" t="s">
        <v>92</v>
      </c>
      <c r="C432" s="404">
        <f>'B13'!C18</f>
        <v>0</v>
      </c>
      <c r="D432" s="414"/>
      <c r="E432" s="706"/>
    </row>
    <row r="433" spans="1:5" ht="13.5" x14ac:dyDescent="0.2">
      <c r="A433" s="413"/>
      <c r="B433" s="411" t="s">
        <v>29</v>
      </c>
      <c r="C433" s="404">
        <f>'B13'!C19</f>
        <v>0</v>
      </c>
      <c r="D433" s="405"/>
      <c r="E433" s="706"/>
    </row>
    <row r="434" spans="1:5" x14ac:dyDescent="0.2">
      <c r="A434" s="413"/>
      <c r="B434" s="412" t="s">
        <v>30</v>
      </c>
      <c r="C434" s="404">
        <f>'B13'!C20</f>
        <v>0</v>
      </c>
      <c r="D434" s="405"/>
      <c r="E434" s="706"/>
    </row>
    <row r="435" spans="1:5" x14ac:dyDescent="0.2">
      <c r="A435" s="413"/>
      <c r="B435" s="412" t="s">
        <v>79</v>
      </c>
      <c r="C435" s="404">
        <f>'B13'!C21</f>
        <v>0</v>
      </c>
      <c r="D435" s="405"/>
      <c r="E435" s="706"/>
    </row>
    <row r="436" spans="1:5" x14ac:dyDescent="0.2">
      <c r="A436" s="413"/>
      <c r="B436" s="412" t="s">
        <v>31</v>
      </c>
      <c r="C436" s="404">
        <f>'B13'!C22</f>
        <v>0</v>
      </c>
      <c r="D436" s="405"/>
      <c r="E436" s="706"/>
    </row>
    <row r="437" spans="1:5" x14ac:dyDescent="0.2">
      <c r="A437" s="413"/>
      <c r="B437" s="412" t="s">
        <v>32</v>
      </c>
      <c r="C437" s="404">
        <f>'B13'!C23</f>
        <v>0</v>
      </c>
      <c r="D437" s="405"/>
      <c r="E437" s="706"/>
    </row>
    <row r="438" spans="1:5" x14ac:dyDescent="0.2">
      <c r="A438" s="413"/>
      <c r="B438" s="412" t="s">
        <v>342</v>
      </c>
      <c r="C438" s="404">
        <f>'B13'!C24</f>
        <v>0</v>
      </c>
      <c r="D438" s="405"/>
      <c r="E438" s="706"/>
    </row>
    <row r="439" spans="1:5" x14ac:dyDescent="0.2">
      <c r="A439" s="413"/>
      <c r="B439" s="412" t="s">
        <v>33</v>
      </c>
      <c r="C439" s="404">
        <f>'B13'!C25</f>
        <v>0</v>
      </c>
      <c r="D439" s="405"/>
      <c r="E439" s="706"/>
    </row>
    <row r="440" spans="1:5" x14ac:dyDescent="0.2">
      <c r="A440" s="413"/>
      <c r="B440" s="412" t="s">
        <v>81</v>
      </c>
      <c r="C440" s="404">
        <f>'B13'!C26</f>
        <v>0</v>
      </c>
      <c r="D440" s="405"/>
      <c r="E440" s="706"/>
    </row>
    <row r="441" spans="1:5" ht="13.5" x14ac:dyDescent="0.2">
      <c r="A441" s="413"/>
      <c r="B441" s="411" t="s">
        <v>5</v>
      </c>
      <c r="C441" s="404">
        <f>'B13'!C27</f>
        <v>0</v>
      </c>
      <c r="D441" s="405"/>
      <c r="E441" s="706"/>
    </row>
    <row r="442" spans="1:5" x14ac:dyDescent="0.2">
      <c r="A442" s="413"/>
      <c r="B442" s="412" t="s">
        <v>134</v>
      </c>
      <c r="C442" s="404">
        <f>'B13'!C28</f>
        <v>0</v>
      </c>
      <c r="D442" s="406"/>
      <c r="E442" s="706"/>
    </row>
    <row r="443" spans="1:5" x14ac:dyDescent="0.2">
      <c r="A443" s="413"/>
      <c r="B443" s="416" t="s">
        <v>539</v>
      </c>
      <c r="C443" s="404">
        <f>'B13'!C29</f>
        <v>0</v>
      </c>
      <c r="D443" s="405"/>
      <c r="E443" s="706"/>
    </row>
    <row r="444" spans="1:5" x14ac:dyDescent="0.2">
      <c r="A444" s="413"/>
      <c r="B444" s="416" t="s">
        <v>502</v>
      </c>
      <c r="C444" s="404">
        <f>'B13'!C30</f>
        <v>0</v>
      </c>
      <c r="D444" s="405"/>
      <c r="E444" s="706"/>
    </row>
    <row r="445" spans="1:5" x14ac:dyDescent="0.2">
      <c r="A445" s="413"/>
      <c r="B445" s="416" t="s">
        <v>714</v>
      </c>
      <c r="C445" s="404">
        <f>'B13'!C31</f>
        <v>0</v>
      </c>
      <c r="D445" s="405"/>
      <c r="E445" s="706"/>
    </row>
    <row r="446" spans="1:5" ht="25.5" x14ac:dyDescent="0.2">
      <c r="A446" s="406" t="s">
        <v>23</v>
      </c>
      <c r="B446" s="422" t="s">
        <v>731</v>
      </c>
      <c r="C446" s="423"/>
      <c r="D446" s="405"/>
      <c r="E446" s="706"/>
    </row>
    <row r="447" spans="1:5" x14ac:dyDescent="0.2">
      <c r="A447" s="401">
        <v>1</v>
      </c>
      <c r="B447" s="403" t="s">
        <v>542</v>
      </c>
      <c r="C447" s="423"/>
      <c r="D447" s="676" t="s">
        <v>156</v>
      </c>
      <c r="E447" s="706"/>
    </row>
    <row r="448" spans="1:5" x14ac:dyDescent="0.2">
      <c r="A448" s="428"/>
      <c r="B448" s="409" t="s">
        <v>44</v>
      </c>
      <c r="C448" s="673">
        <v>0</v>
      </c>
      <c r="D448" s="413"/>
      <c r="E448" s="706"/>
    </row>
    <row r="449" spans="1:5" ht="13.5" x14ac:dyDescent="0.2">
      <c r="A449" s="413"/>
      <c r="B449" s="411" t="s">
        <v>543</v>
      </c>
      <c r="C449" s="423"/>
      <c r="D449" s="405"/>
      <c r="E449" s="706"/>
    </row>
    <row r="450" spans="1:5" x14ac:dyDescent="0.2">
      <c r="A450" s="413"/>
      <c r="B450" s="412" t="s">
        <v>9</v>
      </c>
      <c r="C450" s="404">
        <f>'B14'!C15</f>
        <v>0</v>
      </c>
      <c r="D450" s="405"/>
      <c r="E450" s="706"/>
    </row>
    <row r="451" spans="1:5" x14ac:dyDescent="0.2">
      <c r="A451" s="413"/>
      <c r="B451" s="412" t="s">
        <v>238</v>
      </c>
      <c r="C451" s="404">
        <v>0</v>
      </c>
      <c r="D451" s="405"/>
      <c r="E451" s="706"/>
    </row>
    <row r="452" spans="1:5" ht="13.5" x14ac:dyDescent="0.2">
      <c r="A452" s="413"/>
      <c r="B452" s="411" t="s">
        <v>5</v>
      </c>
      <c r="C452" s="423"/>
      <c r="D452" s="405"/>
      <c r="E452" s="706"/>
    </row>
    <row r="453" spans="1:5" x14ac:dyDescent="0.2">
      <c r="A453" s="413"/>
      <c r="B453" s="418" t="s">
        <v>701</v>
      </c>
      <c r="C453" s="423">
        <f>'B14'!H8</f>
        <v>1</v>
      </c>
      <c r="D453" s="405"/>
      <c r="E453" s="706"/>
    </row>
    <row r="454" spans="1:5" x14ac:dyDescent="0.2">
      <c r="A454" s="413"/>
      <c r="B454" s="418" t="s">
        <v>702</v>
      </c>
      <c r="C454" s="423">
        <f>'B14'!I8</f>
        <v>0</v>
      </c>
      <c r="D454" s="405"/>
      <c r="E454" s="706"/>
    </row>
    <row r="455" spans="1:5" x14ac:dyDescent="0.2">
      <c r="A455" s="413"/>
      <c r="B455" s="407" t="s">
        <v>418</v>
      </c>
      <c r="C455" s="404">
        <f>'B14'!J8</f>
        <v>0</v>
      </c>
      <c r="D455" s="418"/>
      <c r="E455" s="706"/>
    </row>
    <row r="456" spans="1:5" x14ac:dyDescent="0.2">
      <c r="A456" s="413"/>
      <c r="B456" s="407" t="s">
        <v>419</v>
      </c>
      <c r="C456" s="404">
        <f>'B14'!K8</f>
        <v>0</v>
      </c>
      <c r="D456" s="405"/>
      <c r="E456" s="706"/>
    </row>
    <row r="457" spans="1:5" x14ac:dyDescent="0.2">
      <c r="A457" s="413"/>
      <c r="B457" s="407" t="s">
        <v>597</v>
      </c>
      <c r="C457" s="404">
        <f>'B14'!L8</f>
        <v>0</v>
      </c>
      <c r="D457" s="405"/>
      <c r="E457" s="706"/>
    </row>
    <row r="458" spans="1:5" x14ac:dyDescent="0.2">
      <c r="A458" s="413"/>
      <c r="B458" s="407" t="s">
        <v>420</v>
      </c>
      <c r="C458" s="404">
        <f>'B14'!M8</f>
        <v>0</v>
      </c>
      <c r="D458" s="405"/>
      <c r="E458" s="706"/>
    </row>
    <row r="459" spans="1:5" ht="25.5" x14ac:dyDescent="0.2">
      <c r="A459" s="413"/>
      <c r="B459" s="407" t="s">
        <v>421</v>
      </c>
      <c r="C459" s="404">
        <f>'B14'!N8</f>
        <v>0</v>
      </c>
      <c r="D459" s="405"/>
      <c r="E459" s="706"/>
    </row>
    <row r="460" spans="1:5" x14ac:dyDescent="0.2">
      <c r="A460" s="413"/>
      <c r="B460" s="412" t="s">
        <v>430</v>
      </c>
      <c r="C460" s="404">
        <f>'B14'!O8</f>
        <v>0</v>
      </c>
      <c r="D460" s="413"/>
      <c r="E460" s="706"/>
    </row>
    <row r="461" spans="1:5" x14ac:dyDescent="0.2">
      <c r="A461" s="413"/>
      <c r="B461" s="412" t="s">
        <v>431</v>
      </c>
      <c r="C461" s="404">
        <f>'B14'!P8</f>
        <v>0</v>
      </c>
      <c r="D461" s="405"/>
      <c r="E461" s="706"/>
    </row>
    <row r="462" spans="1:5" x14ac:dyDescent="0.2">
      <c r="A462" s="413"/>
      <c r="B462" s="412" t="s">
        <v>432</v>
      </c>
      <c r="C462" s="404">
        <f>'B14'!Q8</f>
        <v>0</v>
      </c>
      <c r="D462" s="413"/>
      <c r="E462" s="706"/>
    </row>
    <row r="463" spans="1:5" x14ac:dyDescent="0.2">
      <c r="A463" s="413"/>
      <c r="B463" s="412" t="s">
        <v>433</v>
      </c>
      <c r="C463" s="404">
        <f>'B14'!R8</f>
        <v>0</v>
      </c>
      <c r="D463" s="405"/>
      <c r="E463" s="706"/>
    </row>
    <row r="464" spans="1:5" x14ac:dyDescent="0.2">
      <c r="A464" s="401">
        <v>2</v>
      </c>
      <c r="B464" s="403" t="s">
        <v>544</v>
      </c>
      <c r="C464" s="423"/>
      <c r="D464" s="676" t="s">
        <v>158</v>
      </c>
      <c r="E464" s="706"/>
    </row>
    <row r="465" spans="1:5" x14ac:dyDescent="0.2">
      <c r="A465" s="428"/>
      <c r="B465" s="409" t="s">
        <v>44</v>
      </c>
      <c r="C465" s="673">
        <f>'B15'!C7</f>
        <v>0</v>
      </c>
      <c r="D465" s="406"/>
      <c r="E465" s="706"/>
    </row>
    <row r="466" spans="1:5" ht="13.5" x14ac:dyDescent="0.2">
      <c r="A466" s="413"/>
      <c r="B466" s="411" t="s">
        <v>545</v>
      </c>
      <c r="C466" s="423"/>
      <c r="D466" s="405"/>
      <c r="E466" s="706"/>
    </row>
    <row r="467" spans="1:5" x14ac:dyDescent="0.2">
      <c r="A467" s="413"/>
      <c r="B467" s="412" t="s">
        <v>546</v>
      </c>
      <c r="C467" s="404">
        <f>'B15'!H7</f>
        <v>0</v>
      </c>
      <c r="D467" s="405"/>
      <c r="E467" s="706"/>
    </row>
    <row r="468" spans="1:5" x14ac:dyDescent="0.2">
      <c r="A468" s="413"/>
      <c r="B468" s="412" t="s">
        <v>547</v>
      </c>
      <c r="C468" s="404">
        <f>'B15'!I7</f>
        <v>0</v>
      </c>
      <c r="D468" s="406"/>
      <c r="E468" s="706"/>
    </row>
    <row r="469" spans="1:5" ht="13.5" x14ac:dyDescent="0.2">
      <c r="A469" s="413"/>
      <c r="B469" s="411" t="s">
        <v>548</v>
      </c>
      <c r="C469" s="423"/>
      <c r="D469" s="405"/>
      <c r="E469" s="706"/>
    </row>
    <row r="470" spans="1:5" x14ac:dyDescent="0.2">
      <c r="A470" s="413"/>
      <c r="B470" s="412" t="s">
        <v>10</v>
      </c>
      <c r="C470" s="431">
        <f>'B15'!M7</f>
        <v>0</v>
      </c>
      <c r="D470" s="405"/>
      <c r="E470" s="706"/>
    </row>
    <row r="471" spans="1:5" ht="13.5" x14ac:dyDescent="0.2">
      <c r="A471" s="413"/>
      <c r="B471" s="429" t="s">
        <v>549</v>
      </c>
      <c r="C471" s="423"/>
      <c r="D471" s="405"/>
      <c r="E471" s="706"/>
    </row>
    <row r="472" spans="1:5" x14ac:dyDescent="0.2">
      <c r="A472" s="413"/>
      <c r="B472" s="412" t="s">
        <v>546</v>
      </c>
      <c r="C472" s="404">
        <f>'B15'!N7</f>
        <v>0</v>
      </c>
      <c r="D472" s="407"/>
      <c r="E472" s="706"/>
    </row>
    <row r="473" spans="1:5" x14ac:dyDescent="0.2">
      <c r="A473" s="413"/>
      <c r="B473" s="412" t="s">
        <v>547</v>
      </c>
      <c r="C473" s="404">
        <f>'B15'!O7</f>
        <v>0</v>
      </c>
      <c r="D473" s="405"/>
      <c r="E473" s="706"/>
    </row>
    <row r="474" spans="1:5" ht="13.5" x14ac:dyDescent="0.2">
      <c r="A474" s="413"/>
      <c r="B474" s="411" t="s">
        <v>543</v>
      </c>
      <c r="C474" s="404"/>
      <c r="D474" s="405"/>
      <c r="E474" s="706"/>
    </row>
    <row r="475" spans="1:5" x14ac:dyDescent="0.2">
      <c r="A475" s="413"/>
      <c r="B475" s="412" t="s">
        <v>10</v>
      </c>
      <c r="C475" s="404">
        <f>'B15'!C14</f>
        <v>0</v>
      </c>
      <c r="D475" s="405"/>
      <c r="E475" s="706"/>
    </row>
    <row r="476" spans="1:5" ht="13.5" x14ac:dyDescent="0.2">
      <c r="A476" s="413"/>
      <c r="B476" s="411" t="s">
        <v>5</v>
      </c>
      <c r="C476" s="423"/>
      <c r="D476" s="405"/>
      <c r="E476" s="706"/>
    </row>
    <row r="477" spans="1:5" x14ac:dyDescent="0.2">
      <c r="A477" s="413"/>
      <c r="B477" s="412" t="s">
        <v>149</v>
      </c>
      <c r="C477" s="404">
        <f>'B15'!P7</f>
        <v>0</v>
      </c>
      <c r="D477" s="407"/>
      <c r="E477" s="706"/>
    </row>
    <row r="478" spans="1:5" x14ac:dyDescent="0.2">
      <c r="A478" s="413"/>
      <c r="B478" s="412" t="s">
        <v>150</v>
      </c>
      <c r="C478" s="404">
        <f>'B15'!Q7</f>
        <v>0</v>
      </c>
      <c r="D478" s="414"/>
      <c r="E478" s="706"/>
    </row>
    <row r="479" spans="1:5" x14ac:dyDescent="0.2">
      <c r="A479" s="413"/>
      <c r="B479" s="412" t="s">
        <v>550</v>
      </c>
      <c r="C479" s="404">
        <f>'B15'!R7</f>
        <v>0</v>
      </c>
      <c r="D479" s="405"/>
      <c r="E479" s="706"/>
    </row>
    <row r="480" spans="1:5" x14ac:dyDescent="0.2">
      <c r="A480" s="413"/>
      <c r="B480" s="412" t="s">
        <v>551</v>
      </c>
      <c r="C480" s="404">
        <f>'B15'!S7</f>
        <v>0</v>
      </c>
      <c r="D480" s="405"/>
      <c r="E480" s="706"/>
    </row>
    <row r="481" spans="1:5" ht="25.5" x14ac:dyDescent="0.2">
      <c r="A481" s="413"/>
      <c r="B481" s="412" t="s">
        <v>552</v>
      </c>
      <c r="C481" s="404">
        <f>'B15'!T7</f>
        <v>0</v>
      </c>
      <c r="D481" s="405"/>
      <c r="E481" s="706"/>
    </row>
    <row r="482" spans="1:5" ht="25.5" x14ac:dyDescent="0.2">
      <c r="A482" s="413"/>
      <c r="B482" s="412" t="s">
        <v>553</v>
      </c>
      <c r="C482" s="404">
        <f>'B15'!U7</f>
        <v>0</v>
      </c>
      <c r="D482" s="405"/>
      <c r="E482" s="706"/>
    </row>
    <row r="483" spans="1:5" ht="13.5" x14ac:dyDescent="0.2">
      <c r="A483" s="413"/>
      <c r="B483" s="411" t="s">
        <v>554</v>
      </c>
      <c r="C483" s="423"/>
      <c r="D483" s="405"/>
      <c r="E483" s="706"/>
    </row>
    <row r="484" spans="1:5" x14ac:dyDescent="0.2">
      <c r="A484" s="413"/>
      <c r="B484" s="412" t="s">
        <v>555</v>
      </c>
      <c r="C484" s="404">
        <f>'B15'!V7</f>
        <v>0</v>
      </c>
      <c r="D484" s="407"/>
      <c r="E484" s="706"/>
    </row>
    <row r="485" spans="1:5" x14ac:dyDescent="0.2">
      <c r="A485" s="413"/>
      <c r="B485" s="412" t="s">
        <v>556</v>
      </c>
      <c r="C485" s="404">
        <f>'B15'!W7</f>
        <v>0</v>
      </c>
      <c r="D485" s="405"/>
      <c r="E485" s="706"/>
    </row>
    <row r="486" spans="1:5" x14ac:dyDescent="0.2">
      <c r="A486" s="413"/>
      <c r="B486" s="412" t="s">
        <v>557</v>
      </c>
      <c r="C486" s="404">
        <f>'B15'!X7</f>
        <v>0</v>
      </c>
      <c r="D486" s="405"/>
      <c r="E486" s="706"/>
    </row>
    <row r="487" spans="1:5" x14ac:dyDescent="0.2">
      <c r="A487" s="413"/>
      <c r="B487" s="412" t="s">
        <v>558</v>
      </c>
      <c r="C487" s="404">
        <f>'B15'!Y7</f>
        <v>0</v>
      </c>
      <c r="D487" s="405"/>
      <c r="E487" s="706"/>
    </row>
    <row r="488" spans="1:5" x14ac:dyDescent="0.2">
      <c r="A488" s="413"/>
      <c r="B488" s="412" t="s">
        <v>559</v>
      </c>
      <c r="C488" s="404">
        <f>'B15'!Z7</f>
        <v>0</v>
      </c>
      <c r="D488" s="405"/>
      <c r="E488" s="706"/>
    </row>
    <row r="489" spans="1:5" x14ac:dyDescent="0.2">
      <c r="A489" s="413"/>
      <c r="B489" s="412" t="s">
        <v>560</v>
      </c>
      <c r="C489" s="404">
        <f>'B15'!AA7</f>
        <v>0</v>
      </c>
      <c r="D489" s="405"/>
      <c r="E489" s="706"/>
    </row>
    <row r="490" spans="1:5" x14ac:dyDescent="0.2">
      <c r="A490" s="406" t="s">
        <v>28</v>
      </c>
      <c r="B490" s="432" t="s">
        <v>732</v>
      </c>
      <c r="C490" s="423"/>
      <c r="D490" s="405"/>
      <c r="E490" s="706"/>
    </row>
    <row r="491" spans="1:5" x14ac:dyDescent="0.2">
      <c r="A491" s="401">
        <v>1</v>
      </c>
      <c r="B491" s="425" t="s">
        <v>518</v>
      </c>
      <c r="C491" s="423"/>
      <c r="D491" s="676" t="s">
        <v>162</v>
      </c>
      <c r="E491" s="706"/>
    </row>
    <row r="492" spans="1:5" x14ac:dyDescent="0.2">
      <c r="A492" s="408"/>
      <c r="B492" s="426" t="s">
        <v>49</v>
      </c>
      <c r="C492" s="673">
        <v>1</v>
      </c>
      <c r="D492" s="406"/>
      <c r="E492" s="706"/>
    </row>
    <row r="493" spans="1:5" ht="13.5" x14ac:dyDescent="0.2">
      <c r="A493" s="401"/>
      <c r="B493" s="411" t="s">
        <v>516</v>
      </c>
      <c r="C493" s="423"/>
      <c r="D493" s="405"/>
      <c r="E493" s="706"/>
    </row>
    <row r="494" spans="1:5" ht="38.25" x14ac:dyDescent="0.2">
      <c r="A494" s="401"/>
      <c r="B494" s="412" t="s">
        <v>408</v>
      </c>
      <c r="C494" s="404">
        <v>1</v>
      </c>
      <c r="D494" s="407"/>
      <c r="E494" s="706"/>
    </row>
    <row r="495" spans="1:5" x14ac:dyDescent="0.2">
      <c r="A495" s="401"/>
      <c r="B495" s="412" t="s">
        <v>409</v>
      </c>
      <c r="C495" s="404">
        <f>'B16'!I6</f>
        <v>0</v>
      </c>
      <c r="D495" s="405"/>
      <c r="E495" s="706"/>
    </row>
    <row r="496" spans="1:5" x14ac:dyDescent="0.2">
      <c r="A496" s="401"/>
      <c r="B496" s="412" t="s">
        <v>104</v>
      </c>
      <c r="C496" s="404">
        <f>'B16'!J6</f>
        <v>0</v>
      </c>
      <c r="D496" s="405"/>
      <c r="E496" s="706"/>
    </row>
    <row r="497" spans="1:5" ht="25.5" x14ac:dyDescent="0.2">
      <c r="A497" s="401"/>
      <c r="B497" s="412" t="s">
        <v>562</v>
      </c>
      <c r="C497" s="404">
        <f>'B16'!K6</f>
        <v>0</v>
      </c>
      <c r="D497" s="405"/>
      <c r="E497" s="706"/>
    </row>
    <row r="498" spans="1:5" ht="25.5" x14ac:dyDescent="0.2">
      <c r="A498" s="401"/>
      <c r="B498" s="412" t="s">
        <v>330</v>
      </c>
      <c r="C498" s="404">
        <f>'B16'!L6</f>
        <v>0</v>
      </c>
      <c r="D498" s="405"/>
      <c r="E498" s="706"/>
    </row>
    <row r="499" spans="1:5" x14ac:dyDescent="0.2">
      <c r="A499" s="401"/>
      <c r="B499" s="412" t="s">
        <v>613</v>
      </c>
      <c r="C499" s="404">
        <f>'B16'!M6</f>
        <v>0</v>
      </c>
      <c r="D499" s="405"/>
      <c r="E499" s="706"/>
    </row>
    <row r="500" spans="1:5" x14ac:dyDescent="0.2">
      <c r="A500" s="401"/>
      <c r="B500" s="422" t="s">
        <v>484</v>
      </c>
      <c r="C500" s="423">
        <f>'B16'!N6</f>
        <v>0</v>
      </c>
      <c r="D500" s="405"/>
      <c r="E500" s="706"/>
    </row>
    <row r="501" spans="1:5" x14ac:dyDescent="0.2">
      <c r="A501" s="401"/>
      <c r="B501" s="412" t="s">
        <v>41</v>
      </c>
      <c r="C501" s="404">
        <f>'B16'!O6</f>
        <v>0</v>
      </c>
      <c r="D501" s="405"/>
      <c r="E501" s="706"/>
    </row>
    <row r="502" spans="1:5" x14ac:dyDescent="0.2">
      <c r="A502" s="401"/>
      <c r="B502" s="412" t="s">
        <v>12</v>
      </c>
      <c r="C502" s="404">
        <f>'B16'!P6</f>
        <v>0</v>
      </c>
      <c r="D502" s="405"/>
      <c r="E502" s="706"/>
    </row>
    <row r="503" spans="1:5" ht="13.5" x14ac:dyDescent="0.2">
      <c r="A503" s="401"/>
      <c r="B503" s="411" t="s">
        <v>519</v>
      </c>
      <c r="D503" s="405"/>
      <c r="E503" s="706"/>
    </row>
    <row r="504" spans="1:5" x14ac:dyDescent="0.2">
      <c r="A504" s="401"/>
      <c r="B504" s="412" t="s">
        <v>9</v>
      </c>
      <c r="C504" s="404">
        <f>'B16'!C13</f>
        <v>0</v>
      </c>
      <c r="D504" s="405"/>
      <c r="E504" s="706"/>
    </row>
    <row r="505" spans="1:5" x14ac:dyDescent="0.2">
      <c r="A505" s="401"/>
      <c r="B505" s="412" t="s">
        <v>238</v>
      </c>
      <c r="C505" s="404">
        <v>1</v>
      </c>
      <c r="D505" s="405"/>
      <c r="E505" s="706"/>
    </row>
    <row r="506" spans="1:5" x14ac:dyDescent="0.2">
      <c r="A506" s="401"/>
      <c r="B506" s="412" t="s">
        <v>292</v>
      </c>
      <c r="C506" s="404">
        <f>'B16'!C15</f>
        <v>0</v>
      </c>
      <c r="D506" s="405"/>
      <c r="E506" s="706"/>
    </row>
    <row r="507" spans="1:5" ht="13.5" x14ac:dyDescent="0.2">
      <c r="A507" s="401"/>
      <c r="B507" s="411" t="s">
        <v>477</v>
      </c>
      <c r="C507" s="404"/>
      <c r="D507" s="405"/>
      <c r="E507" s="706"/>
    </row>
    <row r="508" spans="1:5" x14ac:dyDescent="0.2">
      <c r="A508" s="401"/>
      <c r="B508" s="412" t="s">
        <v>56</v>
      </c>
      <c r="C508" s="404">
        <v>1</v>
      </c>
      <c r="D508" s="407"/>
      <c r="E508" s="706"/>
    </row>
    <row r="509" spans="1:5" x14ac:dyDescent="0.2">
      <c r="A509" s="401"/>
      <c r="B509" s="412" t="s">
        <v>695</v>
      </c>
      <c r="C509" s="404">
        <f>'B16'!R6</f>
        <v>0</v>
      </c>
      <c r="D509" s="405"/>
      <c r="E509" s="706"/>
    </row>
    <row r="510" spans="1:5" x14ac:dyDescent="0.2">
      <c r="A510" s="401"/>
      <c r="B510" s="412" t="s">
        <v>57</v>
      </c>
      <c r="C510" s="404">
        <f>'B16'!S6</f>
        <v>0</v>
      </c>
      <c r="D510" s="405"/>
      <c r="E510" s="706"/>
    </row>
    <row r="511" spans="1:5" x14ac:dyDescent="0.2">
      <c r="A511" s="401">
        <v>2</v>
      </c>
      <c r="B511" s="425" t="s">
        <v>513</v>
      </c>
      <c r="C511" s="423"/>
      <c r="D511" s="676" t="s">
        <v>170</v>
      </c>
      <c r="E511" s="706"/>
    </row>
    <row r="512" spans="1:5" x14ac:dyDescent="0.2">
      <c r="A512" s="428"/>
      <c r="B512" s="426" t="s">
        <v>99</v>
      </c>
      <c r="C512" s="673">
        <f>'B17'!C6</f>
        <v>0</v>
      </c>
      <c r="D512" s="406"/>
      <c r="E512" s="706"/>
    </row>
    <row r="513" spans="1:5" ht="13.5" x14ac:dyDescent="0.2">
      <c r="A513" s="413"/>
      <c r="B513" s="411" t="s">
        <v>516</v>
      </c>
      <c r="C513" s="423"/>
      <c r="D513" s="405"/>
      <c r="E513" s="706"/>
    </row>
    <row r="514" spans="1:5" ht="25.5" x14ac:dyDescent="0.2">
      <c r="A514" s="413"/>
      <c r="B514" s="412" t="s">
        <v>373</v>
      </c>
      <c r="C514" s="404">
        <f>'B17'!H6</f>
        <v>0</v>
      </c>
      <c r="D514" s="407"/>
      <c r="E514" s="706"/>
    </row>
    <row r="515" spans="1:5" x14ac:dyDescent="0.2">
      <c r="A515" s="413"/>
      <c r="B515" s="412" t="s">
        <v>104</v>
      </c>
      <c r="C515" s="404">
        <f>'B17'!I6</f>
        <v>0</v>
      </c>
      <c r="D515" s="405"/>
      <c r="E515" s="706"/>
    </row>
    <row r="516" spans="1:5" ht="25.5" x14ac:dyDescent="0.2">
      <c r="A516" s="413"/>
      <c r="B516" s="412" t="s">
        <v>374</v>
      </c>
      <c r="C516" s="404">
        <f>'B17'!J6</f>
        <v>0</v>
      </c>
      <c r="D516" s="405"/>
      <c r="E516" s="706"/>
    </row>
    <row r="517" spans="1:5" x14ac:dyDescent="0.2">
      <c r="A517" s="413"/>
      <c r="B517" s="412" t="s">
        <v>425</v>
      </c>
      <c r="C517" s="404">
        <f>'B17'!K6</f>
        <v>0</v>
      </c>
      <c r="D517" s="405"/>
      <c r="E517" s="706"/>
    </row>
    <row r="518" spans="1:5" x14ac:dyDescent="0.2">
      <c r="A518" s="413"/>
      <c r="B518" s="412" t="s">
        <v>375</v>
      </c>
      <c r="C518" s="404">
        <f>'B17'!L6</f>
        <v>0</v>
      </c>
      <c r="D518" s="405"/>
      <c r="E518" s="706"/>
    </row>
    <row r="519" spans="1:5" x14ac:dyDescent="0.2">
      <c r="A519" s="413"/>
      <c r="B519" s="412" t="s">
        <v>376</v>
      </c>
      <c r="C519" s="404">
        <f>'B17'!M6</f>
        <v>0</v>
      </c>
      <c r="D519" s="405"/>
      <c r="E519" s="706"/>
    </row>
    <row r="520" spans="1:5" x14ac:dyDescent="0.2">
      <c r="A520" s="413"/>
      <c r="B520" s="412" t="s">
        <v>613</v>
      </c>
      <c r="C520" s="404">
        <f>'B17'!N6</f>
        <v>0</v>
      </c>
      <c r="D520" s="405"/>
      <c r="E520" s="706"/>
    </row>
    <row r="521" spans="1:5" x14ac:dyDescent="0.2">
      <c r="A521" s="413"/>
      <c r="B521" s="412" t="s">
        <v>410</v>
      </c>
      <c r="C521" s="404">
        <f>'B17'!O6</f>
        <v>0</v>
      </c>
      <c r="D521" s="405"/>
      <c r="E521" s="706"/>
    </row>
    <row r="522" spans="1:5" x14ac:dyDescent="0.2">
      <c r="A522" s="413"/>
      <c r="B522" s="412" t="s">
        <v>12</v>
      </c>
      <c r="C522" s="404">
        <f>'B17'!P6</f>
        <v>0</v>
      </c>
      <c r="D522" s="405"/>
      <c r="E522" s="706"/>
    </row>
    <row r="523" spans="1:5" ht="13.5" x14ac:dyDescent="0.2">
      <c r="A523" s="413"/>
      <c r="B523" s="427" t="s">
        <v>498</v>
      </c>
      <c r="C523" s="423"/>
      <c r="D523" s="405"/>
      <c r="E523" s="706"/>
    </row>
    <row r="524" spans="1:5" x14ac:dyDescent="0.2">
      <c r="A524" s="413"/>
      <c r="B524" s="412" t="s">
        <v>20</v>
      </c>
      <c r="C524" s="404">
        <f>'B17'!C7</f>
        <v>0</v>
      </c>
      <c r="D524" s="406"/>
      <c r="E524" s="706"/>
    </row>
    <row r="525" spans="1:5" x14ac:dyDescent="0.2">
      <c r="A525" s="413"/>
      <c r="B525" s="412" t="s">
        <v>21</v>
      </c>
      <c r="C525" s="404">
        <f>'B17'!C8</f>
        <v>0</v>
      </c>
      <c r="D525" s="405"/>
      <c r="E525" s="706"/>
    </row>
    <row r="526" spans="1:5" x14ac:dyDescent="0.2">
      <c r="A526" s="413"/>
      <c r="B526" s="412" t="s">
        <v>479</v>
      </c>
      <c r="C526" s="404">
        <f>'B17'!C9</f>
        <v>0</v>
      </c>
      <c r="D526" s="405"/>
      <c r="E526" s="706"/>
    </row>
    <row r="527" spans="1:5" x14ac:dyDescent="0.2">
      <c r="A527" s="413"/>
      <c r="B527" s="412" t="s">
        <v>22</v>
      </c>
      <c r="C527" s="404">
        <f>'B17'!C10</f>
        <v>0</v>
      </c>
      <c r="D527" s="406"/>
      <c r="E527" s="706"/>
    </row>
    <row r="528" spans="1:5" ht="13.5" x14ac:dyDescent="0.2">
      <c r="A528" s="413"/>
      <c r="B528" s="411" t="s">
        <v>95</v>
      </c>
      <c r="C528" s="404">
        <f>'B17'!C11</f>
        <v>0</v>
      </c>
      <c r="D528" s="405"/>
      <c r="E528" s="706"/>
    </row>
    <row r="529" spans="1:5" x14ac:dyDescent="0.2">
      <c r="A529" s="413"/>
      <c r="B529" s="412" t="s">
        <v>25</v>
      </c>
      <c r="C529" s="404">
        <f>'B17'!C12</f>
        <v>0</v>
      </c>
      <c r="D529" s="405"/>
      <c r="E529" s="706"/>
    </row>
    <row r="530" spans="1:5" x14ac:dyDescent="0.2">
      <c r="A530" s="413"/>
      <c r="B530" s="412" t="s">
        <v>26</v>
      </c>
      <c r="C530" s="404">
        <f>'B17'!C13</f>
        <v>0</v>
      </c>
      <c r="D530" s="405"/>
      <c r="E530" s="706"/>
    </row>
    <row r="531" spans="1:5" x14ac:dyDescent="0.2">
      <c r="A531" s="413"/>
      <c r="B531" s="416" t="s">
        <v>94</v>
      </c>
      <c r="C531" s="404">
        <f>'B17'!C14</f>
        <v>0</v>
      </c>
      <c r="D531" s="405"/>
      <c r="E531" s="706"/>
    </row>
    <row r="532" spans="1:5" x14ac:dyDescent="0.2">
      <c r="A532" s="413"/>
      <c r="B532" s="416" t="s">
        <v>561</v>
      </c>
      <c r="C532" s="404">
        <f>'B17'!C15</f>
        <v>0</v>
      </c>
      <c r="D532" s="405"/>
      <c r="E532" s="706"/>
    </row>
    <row r="533" spans="1:5" x14ac:dyDescent="0.2">
      <c r="A533" s="413"/>
      <c r="B533" s="412" t="s">
        <v>480</v>
      </c>
      <c r="C533" s="404">
        <f>'B17'!C16</f>
        <v>0</v>
      </c>
      <c r="D533" s="405"/>
      <c r="E533" s="706"/>
    </row>
    <row r="534" spans="1:5" x14ac:dyDescent="0.2">
      <c r="A534" s="413"/>
      <c r="B534" s="416" t="s">
        <v>94</v>
      </c>
      <c r="C534" s="404">
        <f>'B17'!C17</f>
        <v>0</v>
      </c>
      <c r="D534" s="405"/>
      <c r="E534" s="706"/>
    </row>
    <row r="535" spans="1:5" x14ac:dyDescent="0.2">
      <c r="A535" s="413"/>
      <c r="B535" s="416" t="s">
        <v>561</v>
      </c>
      <c r="C535" s="404">
        <f>'B17'!C18</f>
        <v>0</v>
      </c>
      <c r="D535" s="405"/>
      <c r="E535" s="706"/>
    </row>
    <row r="536" spans="1:5" x14ac:dyDescent="0.2">
      <c r="A536" s="413"/>
      <c r="B536" s="412" t="s">
        <v>485</v>
      </c>
      <c r="C536" s="404">
        <f>'B17'!C19</f>
        <v>0</v>
      </c>
      <c r="D536" s="406"/>
      <c r="E536" s="706"/>
    </row>
    <row r="537" spans="1:5" x14ac:dyDescent="0.2">
      <c r="A537" s="413"/>
      <c r="B537" s="412" t="s">
        <v>343</v>
      </c>
      <c r="C537" s="404">
        <f>'B17'!C20</f>
        <v>0</v>
      </c>
      <c r="D537" s="406"/>
      <c r="E537" s="706"/>
    </row>
    <row r="538" spans="1:5" x14ac:dyDescent="0.2">
      <c r="A538" s="413"/>
      <c r="B538" s="412" t="s">
        <v>92</v>
      </c>
      <c r="C538" s="404">
        <f>'B17'!C21</f>
        <v>0</v>
      </c>
      <c r="D538" s="414"/>
      <c r="E538" s="706"/>
    </row>
    <row r="539" spans="1:5" ht="13.5" x14ac:dyDescent="0.2">
      <c r="A539" s="413"/>
      <c r="B539" s="411" t="s">
        <v>29</v>
      </c>
      <c r="C539" s="404"/>
      <c r="D539" s="405"/>
      <c r="E539" s="706"/>
    </row>
    <row r="540" spans="1:5" x14ac:dyDescent="0.2">
      <c r="A540" s="413"/>
      <c r="B540" s="412" t="s">
        <v>30</v>
      </c>
      <c r="C540" s="404">
        <f>'B17'!C23</f>
        <v>0</v>
      </c>
      <c r="D540" s="405"/>
      <c r="E540" s="706"/>
    </row>
    <row r="541" spans="1:5" x14ac:dyDescent="0.2">
      <c r="A541" s="413"/>
      <c r="B541" s="412" t="s">
        <v>79</v>
      </c>
      <c r="C541" s="404">
        <f>'B17'!C24</f>
        <v>0</v>
      </c>
      <c r="D541" s="405"/>
      <c r="E541" s="706"/>
    </row>
    <row r="542" spans="1:5" x14ac:dyDescent="0.2">
      <c r="A542" s="413"/>
      <c r="B542" s="412" t="s">
        <v>31</v>
      </c>
      <c r="C542" s="404">
        <f>'B17'!C25</f>
        <v>0</v>
      </c>
      <c r="D542" s="405"/>
      <c r="E542" s="706"/>
    </row>
    <row r="543" spans="1:5" x14ac:dyDescent="0.2">
      <c r="A543" s="413"/>
      <c r="B543" s="412" t="s">
        <v>32</v>
      </c>
      <c r="C543" s="404">
        <f>'B17'!C26</f>
        <v>0</v>
      </c>
      <c r="D543" s="405"/>
      <c r="E543" s="706"/>
    </row>
    <row r="544" spans="1:5" x14ac:dyDescent="0.2">
      <c r="A544" s="413"/>
      <c r="B544" s="412" t="s">
        <v>342</v>
      </c>
      <c r="C544" s="404">
        <f>'B17'!C27</f>
        <v>0</v>
      </c>
      <c r="D544" s="405"/>
      <c r="E544" s="706"/>
    </row>
    <row r="545" spans="1:5" x14ac:dyDescent="0.2">
      <c r="A545" s="413"/>
      <c r="B545" s="412" t="s">
        <v>33</v>
      </c>
      <c r="C545" s="404">
        <f>'B17'!C28</f>
        <v>0</v>
      </c>
      <c r="D545" s="405"/>
      <c r="E545" s="706"/>
    </row>
    <row r="546" spans="1:5" x14ac:dyDescent="0.2">
      <c r="A546" s="413"/>
      <c r="B546" s="412" t="s">
        <v>34</v>
      </c>
      <c r="C546" s="404">
        <f>'B17'!C29</f>
        <v>0</v>
      </c>
      <c r="D546" s="405"/>
      <c r="E546" s="706"/>
    </row>
    <row r="547" spans="1:5" ht="13.5" x14ac:dyDescent="0.2">
      <c r="A547" s="413"/>
      <c r="B547" s="411" t="s">
        <v>477</v>
      </c>
      <c r="C547" s="404"/>
      <c r="D547" s="405"/>
      <c r="E547" s="706"/>
    </row>
    <row r="548" spans="1:5" x14ac:dyDescent="0.2">
      <c r="A548" s="413"/>
      <c r="B548" s="412" t="s">
        <v>97</v>
      </c>
      <c r="C548" s="404">
        <f>'B17'!Q6</f>
        <v>0</v>
      </c>
      <c r="D548" s="407"/>
      <c r="E548" s="706"/>
    </row>
    <row r="549" spans="1:5" x14ac:dyDescent="0.2">
      <c r="A549" s="413"/>
      <c r="B549" s="412" t="s">
        <v>696</v>
      </c>
      <c r="C549" s="404">
        <f>'B17'!R6</f>
        <v>0</v>
      </c>
      <c r="D549" s="405"/>
      <c r="E549" s="706"/>
    </row>
    <row r="550" spans="1:5" x14ac:dyDescent="0.2">
      <c r="A550" s="413"/>
      <c r="B550" s="412" t="s">
        <v>155</v>
      </c>
      <c r="C550" s="404">
        <f>'B17'!S6</f>
        <v>0</v>
      </c>
      <c r="D550" s="405"/>
      <c r="E550" s="706"/>
    </row>
    <row r="551" spans="1:5" x14ac:dyDescent="0.2">
      <c r="A551" s="406" t="s">
        <v>35</v>
      </c>
      <c r="B551" s="407" t="s">
        <v>733</v>
      </c>
      <c r="C551" s="423"/>
      <c r="D551" s="405"/>
      <c r="E551" s="706"/>
    </row>
    <row r="552" spans="1:5" x14ac:dyDescent="0.2">
      <c r="A552" s="401">
        <v>1</v>
      </c>
      <c r="B552" s="403" t="s">
        <v>521</v>
      </c>
      <c r="C552" s="423"/>
      <c r="D552" s="676" t="s">
        <v>174</v>
      </c>
      <c r="E552" s="706"/>
    </row>
    <row r="553" spans="1:5" x14ac:dyDescent="0.2">
      <c r="A553" s="428"/>
      <c r="B553" s="409" t="s">
        <v>522</v>
      </c>
      <c r="C553" s="673">
        <f>'B18'!C7</f>
        <v>0</v>
      </c>
      <c r="D553" s="406"/>
      <c r="E553" s="706"/>
    </row>
    <row r="554" spans="1:5" ht="13.5" x14ac:dyDescent="0.2">
      <c r="A554" s="413"/>
      <c r="B554" s="411" t="s">
        <v>61</v>
      </c>
      <c r="C554" s="423"/>
      <c r="D554" s="405"/>
      <c r="E554" s="706"/>
    </row>
    <row r="555" spans="1:5" x14ac:dyDescent="0.2">
      <c r="A555" s="413"/>
      <c r="B555" s="412" t="s">
        <v>67</v>
      </c>
      <c r="C555" s="404">
        <f>'B18'!D7</f>
        <v>0</v>
      </c>
      <c r="D555" s="407"/>
      <c r="E555" s="706"/>
    </row>
    <row r="556" spans="1:5" x14ac:dyDescent="0.2">
      <c r="A556" s="413"/>
      <c r="B556" s="412" t="s">
        <v>68</v>
      </c>
      <c r="C556" s="404">
        <f>'B18'!E7</f>
        <v>0</v>
      </c>
      <c r="D556" s="405"/>
      <c r="E556" s="706"/>
    </row>
    <row r="557" spans="1:5" x14ac:dyDescent="0.2">
      <c r="A557" s="413"/>
      <c r="B557" s="412" t="s">
        <v>69</v>
      </c>
      <c r="C557" s="404">
        <f>'B18'!F7</f>
        <v>0</v>
      </c>
      <c r="D557" s="405"/>
      <c r="E557" s="706"/>
    </row>
    <row r="558" spans="1:5" x14ac:dyDescent="0.2">
      <c r="A558" s="413"/>
      <c r="B558" s="412" t="s">
        <v>70</v>
      </c>
      <c r="C558" s="404">
        <f>'B18'!G7</f>
        <v>0</v>
      </c>
      <c r="D558" s="405"/>
      <c r="E558" s="706"/>
    </row>
    <row r="559" spans="1:5" ht="13.5" x14ac:dyDescent="0.2">
      <c r="A559" s="413"/>
      <c r="B559" s="411" t="s">
        <v>64</v>
      </c>
      <c r="C559" s="423"/>
      <c r="D559" s="405"/>
      <c r="E559" s="706"/>
    </row>
    <row r="560" spans="1:5" x14ac:dyDescent="0.2">
      <c r="A560" s="413"/>
      <c r="B560" s="412" t="s">
        <v>73</v>
      </c>
      <c r="C560" s="404">
        <f>'B18'!N7</f>
        <v>0</v>
      </c>
      <c r="D560" s="407"/>
      <c r="E560" s="706"/>
    </row>
    <row r="561" spans="1:5" x14ac:dyDescent="0.2">
      <c r="A561" s="413"/>
      <c r="B561" s="412" t="s">
        <v>16</v>
      </c>
      <c r="C561" s="404">
        <f>'B18'!O7</f>
        <v>0</v>
      </c>
      <c r="D561" s="405"/>
      <c r="E561" s="706"/>
    </row>
    <row r="562" spans="1:5" x14ac:dyDescent="0.2">
      <c r="A562" s="413"/>
      <c r="B562" s="412" t="s">
        <v>364</v>
      </c>
      <c r="C562" s="404">
        <f>'B18'!P7</f>
        <v>0</v>
      </c>
      <c r="D562" s="405"/>
      <c r="E562" s="706"/>
    </row>
    <row r="563" spans="1:5" ht="25.5" x14ac:dyDescent="0.2">
      <c r="A563" s="413"/>
      <c r="B563" s="412" t="s">
        <v>55</v>
      </c>
      <c r="C563" s="404">
        <f>'B18'!Q7</f>
        <v>0</v>
      </c>
      <c r="D563" s="405"/>
      <c r="E563" s="706"/>
    </row>
    <row r="564" spans="1:5" x14ac:dyDescent="0.2">
      <c r="A564" s="413"/>
      <c r="B564" s="412" t="s">
        <v>285</v>
      </c>
      <c r="C564" s="404">
        <f>'B18'!R7</f>
        <v>0</v>
      </c>
      <c r="D564" s="405"/>
      <c r="E564" s="706"/>
    </row>
    <row r="565" spans="1:5" x14ac:dyDescent="0.2">
      <c r="A565" s="413"/>
      <c r="B565" s="412" t="s">
        <v>349</v>
      </c>
      <c r="C565" s="404">
        <f>'B18'!S7</f>
        <v>0</v>
      </c>
      <c r="D565" s="406"/>
      <c r="E565" s="706"/>
    </row>
    <row r="566" spans="1:5" x14ac:dyDescent="0.2">
      <c r="A566" s="413"/>
      <c r="B566" s="412" t="s">
        <v>74</v>
      </c>
      <c r="C566" s="404">
        <f>'B18'!T7</f>
        <v>0</v>
      </c>
      <c r="D566" s="405"/>
      <c r="E566" s="706"/>
    </row>
    <row r="567" spans="1:5" x14ac:dyDescent="0.2">
      <c r="A567" s="413"/>
      <c r="B567" s="412" t="s">
        <v>410</v>
      </c>
      <c r="C567" s="404">
        <f>'B18'!U7</f>
        <v>0</v>
      </c>
      <c r="D567" s="405"/>
      <c r="E567" s="706"/>
    </row>
    <row r="568" spans="1:5" x14ac:dyDescent="0.2">
      <c r="A568" s="413"/>
      <c r="B568" s="412" t="s">
        <v>12</v>
      </c>
      <c r="C568" s="404">
        <f>'B18'!V7</f>
        <v>0</v>
      </c>
      <c r="D568" s="405"/>
      <c r="E568" s="706"/>
    </row>
    <row r="569" spans="1:5" ht="13.5" x14ac:dyDescent="0.2">
      <c r="A569" s="413"/>
      <c r="B569" s="411" t="s">
        <v>498</v>
      </c>
      <c r="C569" s="423"/>
      <c r="D569" s="405"/>
      <c r="E569" s="706"/>
    </row>
    <row r="570" spans="1:5" x14ac:dyDescent="0.2">
      <c r="A570" s="413"/>
      <c r="B570" s="412" t="s">
        <v>20</v>
      </c>
      <c r="C570" s="404">
        <f>'B18'!C8</f>
        <v>0</v>
      </c>
      <c r="D570" s="406"/>
      <c r="E570" s="706"/>
    </row>
    <row r="571" spans="1:5" x14ac:dyDescent="0.2">
      <c r="A571" s="413"/>
      <c r="B571" s="412" t="s">
        <v>21</v>
      </c>
      <c r="C571" s="404">
        <f>'B18'!C9</f>
        <v>0</v>
      </c>
      <c r="D571" s="406"/>
      <c r="E571" s="706"/>
    </row>
    <row r="572" spans="1:5" x14ac:dyDescent="0.2">
      <c r="A572" s="413"/>
      <c r="B572" s="412" t="s">
        <v>479</v>
      </c>
      <c r="C572" s="404">
        <f>'B18'!C10</f>
        <v>0</v>
      </c>
      <c r="D572" s="405"/>
      <c r="E572" s="706"/>
    </row>
    <row r="573" spans="1:5" x14ac:dyDescent="0.2">
      <c r="A573" s="413"/>
      <c r="B573" s="412" t="s">
        <v>22</v>
      </c>
      <c r="C573" s="404">
        <f>'B18'!C11</f>
        <v>0</v>
      </c>
      <c r="D573" s="405"/>
      <c r="E573" s="706"/>
    </row>
    <row r="574" spans="1:5" ht="13.5" x14ac:dyDescent="0.2">
      <c r="A574" s="413"/>
      <c r="B574" s="411" t="s">
        <v>24</v>
      </c>
      <c r="C574" s="404">
        <f>'B18'!C12</f>
        <v>0</v>
      </c>
      <c r="D574" s="405"/>
      <c r="E574" s="706"/>
    </row>
    <row r="575" spans="1:5" x14ac:dyDescent="0.2">
      <c r="A575" s="413"/>
      <c r="B575" s="412" t="s">
        <v>26</v>
      </c>
      <c r="C575" s="404">
        <f>'B18'!C13</f>
        <v>0</v>
      </c>
      <c r="D575" s="406"/>
      <c r="E575" s="706"/>
    </row>
    <row r="576" spans="1:5" x14ac:dyDescent="0.2">
      <c r="A576" s="413"/>
      <c r="B576" s="412" t="s">
        <v>480</v>
      </c>
      <c r="C576" s="404">
        <f>'B18'!C14</f>
        <v>0</v>
      </c>
      <c r="D576" s="405"/>
      <c r="E576" s="706"/>
    </row>
    <row r="577" spans="1:5" x14ac:dyDescent="0.2">
      <c r="A577" s="413"/>
      <c r="B577" s="412" t="s">
        <v>483</v>
      </c>
      <c r="C577" s="404">
        <f>'B18'!C15</f>
        <v>0</v>
      </c>
      <c r="D577" s="405"/>
      <c r="E577" s="706"/>
    </row>
    <row r="578" spans="1:5" x14ac:dyDescent="0.2">
      <c r="A578" s="413"/>
      <c r="B578" s="412" t="s">
        <v>343</v>
      </c>
      <c r="C578" s="404">
        <f>'B18'!C16</f>
        <v>0</v>
      </c>
      <c r="D578" s="405"/>
      <c r="E578" s="706"/>
    </row>
    <row r="579" spans="1:5" x14ac:dyDescent="0.2">
      <c r="A579" s="413"/>
      <c r="B579" s="412" t="s">
        <v>27</v>
      </c>
      <c r="C579" s="404">
        <f>'B18'!C17</f>
        <v>0</v>
      </c>
      <c r="D579" s="406"/>
      <c r="E579" s="706"/>
    </row>
    <row r="580" spans="1:5" ht="13.5" x14ac:dyDescent="0.2">
      <c r="A580" s="413"/>
      <c r="B580" s="411" t="s">
        <v>29</v>
      </c>
      <c r="C580" s="404"/>
      <c r="D580" s="405"/>
      <c r="E580" s="706"/>
    </row>
    <row r="581" spans="1:5" x14ac:dyDescent="0.2">
      <c r="A581" s="413"/>
      <c r="B581" s="412" t="s">
        <v>30</v>
      </c>
      <c r="C581" s="404">
        <f>'B18'!C19</f>
        <v>0</v>
      </c>
      <c r="D581" s="405"/>
      <c r="E581" s="706"/>
    </row>
    <row r="582" spans="1:5" x14ac:dyDescent="0.2">
      <c r="A582" s="413"/>
      <c r="B582" s="412" t="s">
        <v>79</v>
      </c>
      <c r="C582" s="404">
        <f>'B18'!C20</f>
        <v>0</v>
      </c>
      <c r="D582" s="405"/>
      <c r="E582" s="706"/>
    </row>
    <row r="583" spans="1:5" x14ac:dyDescent="0.2">
      <c r="A583" s="413"/>
      <c r="B583" s="412" t="s">
        <v>31</v>
      </c>
      <c r="C583" s="404">
        <f>'B18'!C21</f>
        <v>0</v>
      </c>
      <c r="D583" s="405"/>
      <c r="E583" s="706"/>
    </row>
    <row r="584" spans="1:5" x14ac:dyDescent="0.2">
      <c r="A584" s="413"/>
      <c r="B584" s="412" t="s">
        <v>32</v>
      </c>
      <c r="C584" s="404">
        <f>'B18'!C22</f>
        <v>0</v>
      </c>
      <c r="D584" s="405"/>
      <c r="E584" s="706"/>
    </row>
    <row r="585" spans="1:5" x14ac:dyDescent="0.2">
      <c r="A585" s="413"/>
      <c r="B585" s="412" t="s">
        <v>342</v>
      </c>
      <c r="C585" s="404">
        <f>'B18'!C23</f>
        <v>0</v>
      </c>
      <c r="D585" s="406"/>
      <c r="E585" s="706"/>
    </row>
    <row r="586" spans="1:5" x14ac:dyDescent="0.2">
      <c r="A586" s="413"/>
      <c r="B586" s="412" t="s">
        <v>80</v>
      </c>
      <c r="C586" s="404">
        <f>'B18'!C24</f>
        <v>0</v>
      </c>
      <c r="D586" s="406"/>
      <c r="E586" s="706"/>
    </row>
    <row r="587" spans="1:5" x14ac:dyDescent="0.2">
      <c r="A587" s="413"/>
      <c r="B587" s="412" t="s">
        <v>81</v>
      </c>
      <c r="C587" s="404">
        <f>'B18'!C25</f>
        <v>0</v>
      </c>
      <c r="D587" s="405"/>
      <c r="E587" s="706"/>
    </row>
    <row r="588" spans="1:5" ht="13.5" x14ac:dyDescent="0.2">
      <c r="A588" s="413"/>
      <c r="B588" s="429" t="s">
        <v>379</v>
      </c>
      <c r="C588" s="423"/>
      <c r="D588" s="405"/>
      <c r="E588" s="706"/>
    </row>
    <row r="589" spans="1:5" x14ac:dyDescent="0.2">
      <c r="A589" s="413"/>
      <c r="B589" s="412" t="s">
        <v>351</v>
      </c>
      <c r="C589" s="423">
        <f>'B18'!C27</f>
        <v>0</v>
      </c>
      <c r="D589" s="405"/>
      <c r="E589" s="706"/>
    </row>
    <row r="590" spans="1:5" x14ac:dyDescent="0.2">
      <c r="A590" s="413"/>
      <c r="B590" s="412" t="s">
        <v>377</v>
      </c>
      <c r="C590" s="423">
        <f>'B18'!C28</f>
        <v>0</v>
      </c>
      <c r="D590" s="405"/>
      <c r="E590" s="706"/>
    </row>
    <row r="591" spans="1:5" x14ac:dyDescent="0.2">
      <c r="A591" s="413"/>
      <c r="B591" s="412" t="s">
        <v>354</v>
      </c>
      <c r="C591" s="423">
        <f>'B18'!C29</f>
        <v>0</v>
      </c>
      <c r="D591" s="405"/>
      <c r="E591" s="706"/>
    </row>
    <row r="592" spans="1:5" x14ac:dyDescent="0.2">
      <c r="A592" s="413"/>
      <c r="B592" s="412" t="s">
        <v>378</v>
      </c>
      <c r="C592" s="423">
        <f>'B18'!C30</f>
        <v>0</v>
      </c>
      <c r="D592" s="405"/>
      <c r="E592" s="706"/>
    </row>
    <row r="593" spans="1:5" x14ac:dyDescent="0.2">
      <c r="A593" s="413"/>
      <c r="B593" s="412" t="s">
        <v>454</v>
      </c>
      <c r="C593" s="423">
        <f>'B18'!C31</f>
        <v>0</v>
      </c>
      <c r="D593" s="405"/>
      <c r="E593" s="706"/>
    </row>
    <row r="594" spans="1:5" ht="13.5" x14ac:dyDescent="0.2">
      <c r="A594" s="401"/>
      <c r="B594" s="429" t="s">
        <v>526</v>
      </c>
      <c r="C594" s="423"/>
      <c r="D594" s="405"/>
      <c r="E594" s="706"/>
    </row>
    <row r="595" spans="1:5" x14ac:dyDescent="0.2">
      <c r="A595" s="413"/>
      <c r="B595" s="407" t="s">
        <v>65</v>
      </c>
      <c r="C595" s="404">
        <f>'B18'!W7</f>
        <v>0</v>
      </c>
      <c r="D595" s="406"/>
      <c r="E595" s="706"/>
    </row>
    <row r="596" spans="1:5" x14ac:dyDescent="0.2">
      <c r="A596" s="413"/>
      <c r="B596" s="407" t="s">
        <v>66</v>
      </c>
      <c r="C596" s="404">
        <f>'B18'!Z7</f>
        <v>0</v>
      </c>
      <c r="D596" s="406"/>
      <c r="E596" s="706"/>
    </row>
    <row r="597" spans="1:5" x14ac:dyDescent="0.2">
      <c r="A597" s="413"/>
      <c r="B597" s="407" t="s">
        <v>705</v>
      </c>
      <c r="C597" s="404">
        <f>'B18'!AA7</f>
        <v>0</v>
      </c>
      <c r="D597" s="406"/>
      <c r="E597" s="706"/>
    </row>
    <row r="598" spans="1:5" x14ac:dyDescent="0.2">
      <c r="A598" s="406" t="s">
        <v>356</v>
      </c>
      <c r="B598" s="407" t="s">
        <v>734</v>
      </c>
      <c r="C598" s="423"/>
      <c r="D598" s="405"/>
      <c r="E598" s="706"/>
    </row>
    <row r="599" spans="1:5" x14ac:dyDescent="0.2">
      <c r="A599" s="433">
        <v>1</v>
      </c>
      <c r="B599" s="434" t="s">
        <v>568</v>
      </c>
      <c r="C599" s="423"/>
      <c r="D599" s="676" t="s">
        <v>736</v>
      </c>
      <c r="E599" s="706"/>
    </row>
    <row r="600" spans="1:5" x14ac:dyDescent="0.2">
      <c r="A600" s="428"/>
      <c r="B600" s="409" t="s">
        <v>107</v>
      </c>
      <c r="C600" s="673">
        <f>'B19'!C7</f>
        <v>0</v>
      </c>
      <c r="D600" s="405"/>
      <c r="E600" s="706"/>
    </row>
    <row r="601" spans="1:5" ht="13.5" x14ac:dyDescent="0.2">
      <c r="A601" s="413"/>
      <c r="B601" s="411" t="s">
        <v>165</v>
      </c>
      <c r="C601" s="423"/>
      <c r="D601" s="405"/>
      <c r="E601" s="706"/>
    </row>
    <row r="602" spans="1:5" ht="25.5" x14ac:dyDescent="0.2">
      <c r="A602" s="413"/>
      <c r="B602" s="412" t="s">
        <v>235</v>
      </c>
      <c r="C602" s="404">
        <f>'B19'!H7</f>
        <v>0</v>
      </c>
      <c r="D602" s="407"/>
      <c r="E602" s="706"/>
    </row>
    <row r="603" spans="1:5" x14ac:dyDescent="0.2">
      <c r="A603" s="413"/>
      <c r="B603" s="412" t="s">
        <v>104</v>
      </c>
      <c r="C603" s="404">
        <f>'B19'!I7</f>
        <v>0</v>
      </c>
      <c r="D603" s="405"/>
      <c r="E603" s="706"/>
    </row>
    <row r="604" spans="1:5" x14ac:dyDescent="0.2">
      <c r="A604" s="413"/>
      <c r="B604" s="412" t="s">
        <v>385</v>
      </c>
      <c r="C604" s="404">
        <f>'B19'!J7</f>
        <v>0</v>
      </c>
      <c r="D604" s="405"/>
      <c r="E604" s="706"/>
    </row>
    <row r="605" spans="1:5" x14ac:dyDescent="0.2">
      <c r="A605" s="413"/>
      <c r="B605" s="412" t="s">
        <v>82</v>
      </c>
      <c r="C605" s="404">
        <f>'B19'!K7</f>
        <v>0</v>
      </c>
      <c r="D605" s="405"/>
      <c r="E605" s="706"/>
    </row>
    <row r="606" spans="1:5" x14ac:dyDescent="0.2">
      <c r="A606" s="413"/>
      <c r="B606" s="412" t="s">
        <v>541</v>
      </c>
      <c r="C606" s="404">
        <f>'B19'!L7</f>
        <v>0</v>
      </c>
      <c r="D606" s="405"/>
      <c r="E606" s="706"/>
    </row>
    <row r="607" spans="1:5" x14ac:dyDescent="0.2">
      <c r="A607" s="413"/>
      <c r="B607" s="412" t="s">
        <v>41</v>
      </c>
      <c r="C607" s="404">
        <f>'B19'!M7</f>
        <v>0</v>
      </c>
      <c r="D607" s="405"/>
      <c r="E607" s="706"/>
    </row>
    <row r="608" spans="1:5" x14ac:dyDescent="0.2">
      <c r="A608" s="413"/>
      <c r="B608" s="412" t="s">
        <v>12</v>
      </c>
      <c r="C608" s="404">
        <f>'B19'!N7</f>
        <v>0</v>
      </c>
      <c r="D608" s="406"/>
      <c r="E608" s="706"/>
    </row>
    <row r="609" spans="1:5" ht="13.5" x14ac:dyDescent="0.2">
      <c r="A609" s="413"/>
      <c r="B609" s="411" t="s">
        <v>171</v>
      </c>
      <c r="C609" s="423"/>
      <c r="D609" s="405"/>
      <c r="E609" s="706"/>
    </row>
    <row r="610" spans="1:5" x14ac:dyDescent="0.2">
      <c r="A610" s="413"/>
      <c r="B610" s="412" t="s">
        <v>9</v>
      </c>
      <c r="C610" s="404">
        <f>'B19'!C11</f>
        <v>0</v>
      </c>
      <c r="D610" s="405"/>
      <c r="E610" s="706"/>
    </row>
    <row r="611" spans="1:5" x14ac:dyDescent="0.2">
      <c r="A611" s="413"/>
      <c r="B611" s="412" t="s">
        <v>238</v>
      </c>
      <c r="C611" s="404">
        <f>'B19'!C12</f>
        <v>0</v>
      </c>
      <c r="D611" s="405"/>
      <c r="E611" s="706"/>
    </row>
    <row r="612" spans="1:5" x14ac:dyDescent="0.2">
      <c r="A612" s="413"/>
      <c r="B612" s="412" t="s">
        <v>239</v>
      </c>
      <c r="C612" s="404">
        <f>'B19'!C13</f>
        <v>0</v>
      </c>
      <c r="D612" s="405"/>
      <c r="E612" s="706"/>
    </row>
    <row r="613" spans="1:5" ht="13.5" x14ac:dyDescent="0.2">
      <c r="A613" s="413"/>
      <c r="B613" s="429" t="s">
        <v>172</v>
      </c>
      <c r="C613" s="404">
        <f>'B19'!C22</f>
        <v>0</v>
      </c>
      <c r="D613" s="405"/>
      <c r="E613" s="706"/>
    </row>
    <row r="614" spans="1:5" ht="13.5" x14ac:dyDescent="0.2">
      <c r="A614" s="413"/>
      <c r="B614" s="411" t="s">
        <v>5</v>
      </c>
      <c r="C614" s="423"/>
      <c r="D614" s="405"/>
      <c r="E614" s="706"/>
    </row>
    <row r="615" spans="1:5" x14ac:dyDescent="0.2">
      <c r="A615" s="413"/>
      <c r="B615" s="412" t="s">
        <v>367</v>
      </c>
      <c r="C615" s="423">
        <f>'B19'!O7</f>
        <v>0</v>
      </c>
      <c r="D615" s="405"/>
      <c r="E615" s="706"/>
    </row>
    <row r="616" spans="1:5" x14ac:dyDescent="0.2">
      <c r="A616" s="413"/>
      <c r="B616" s="412" t="s">
        <v>166</v>
      </c>
      <c r="C616" s="423">
        <f>'B19'!P7</f>
        <v>0</v>
      </c>
      <c r="D616" s="405"/>
      <c r="E616" s="706"/>
    </row>
    <row r="617" spans="1:5" x14ac:dyDescent="0.2">
      <c r="A617" s="413"/>
      <c r="B617" s="412" t="s">
        <v>167</v>
      </c>
      <c r="C617" s="423">
        <f>'B19'!Q7</f>
        <v>0</v>
      </c>
      <c r="D617" s="405"/>
      <c r="E617" s="706"/>
    </row>
    <row r="618" spans="1:5" x14ac:dyDescent="0.2">
      <c r="A618" s="413"/>
      <c r="B618" s="412" t="s">
        <v>168</v>
      </c>
      <c r="C618" s="423">
        <f>'B19'!R7</f>
        <v>0</v>
      </c>
      <c r="D618" s="405"/>
      <c r="E618" s="706"/>
    </row>
    <row r="619" spans="1:5" x14ac:dyDescent="0.2">
      <c r="A619" s="413"/>
      <c r="B619" s="416" t="s">
        <v>567</v>
      </c>
      <c r="C619" s="423">
        <f>'B19'!S7</f>
        <v>0</v>
      </c>
      <c r="D619" s="405"/>
      <c r="E619" s="706"/>
    </row>
    <row r="620" spans="1:5" x14ac:dyDescent="0.2">
      <c r="A620" s="413"/>
      <c r="B620" s="416" t="s">
        <v>501</v>
      </c>
      <c r="C620" s="423">
        <f>'B19'!T7</f>
        <v>0</v>
      </c>
      <c r="D620" s="405"/>
      <c r="E620" s="706"/>
    </row>
    <row r="621" spans="1:5" x14ac:dyDescent="0.2">
      <c r="A621" s="413"/>
      <c r="B621" s="416" t="s">
        <v>502</v>
      </c>
      <c r="C621" s="423">
        <f>'B19'!U7</f>
        <v>0</v>
      </c>
      <c r="D621" s="405"/>
      <c r="E621" s="706"/>
    </row>
    <row r="622" spans="1:5" x14ac:dyDescent="0.2">
      <c r="A622" s="433">
        <v>2</v>
      </c>
      <c r="B622" s="434" t="s">
        <v>563</v>
      </c>
      <c r="C622" s="423"/>
      <c r="D622" s="676" t="s">
        <v>197</v>
      </c>
      <c r="E622" s="706"/>
    </row>
    <row r="623" spans="1:5" x14ac:dyDescent="0.2">
      <c r="A623" s="428"/>
      <c r="B623" s="409" t="s">
        <v>107</v>
      </c>
      <c r="C623" s="673">
        <f>'B20'!C7</f>
        <v>0</v>
      </c>
      <c r="D623" s="406"/>
      <c r="E623" s="706"/>
    </row>
    <row r="624" spans="1:5" ht="13.5" x14ac:dyDescent="0.2">
      <c r="A624" s="413"/>
      <c r="B624" s="411" t="s">
        <v>165</v>
      </c>
      <c r="C624" s="447"/>
      <c r="D624" s="405"/>
      <c r="E624" s="706"/>
    </row>
    <row r="625" spans="1:5" x14ac:dyDescent="0.2">
      <c r="A625" s="413"/>
      <c r="B625" s="412" t="s">
        <v>16</v>
      </c>
      <c r="C625" s="671">
        <f>'B20'!H7</f>
        <v>0</v>
      </c>
      <c r="D625" s="407"/>
      <c r="E625" s="706"/>
    </row>
    <row r="626" spans="1:5" ht="25.5" x14ac:dyDescent="0.2">
      <c r="A626" s="413"/>
      <c r="B626" s="412" t="s">
        <v>235</v>
      </c>
      <c r="C626" s="671">
        <f>'B20'!I7</f>
        <v>0</v>
      </c>
      <c r="D626" s="405"/>
      <c r="E626" s="706"/>
    </row>
    <row r="627" spans="1:5" x14ac:dyDescent="0.2">
      <c r="A627" s="413"/>
      <c r="B627" s="422" t="s">
        <v>564</v>
      </c>
      <c r="C627" s="671">
        <f>'B20'!J7</f>
        <v>0</v>
      </c>
      <c r="D627" s="405"/>
      <c r="E627" s="706"/>
    </row>
    <row r="628" spans="1:5" x14ac:dyDescent="0.2">
      <c r="A628" s="413"/>
      <c r="B628" s="412" t="s">
        <v>382</v>
      </c>
      <c r="C628" s="671">
        <f>'B20'!K7</f>
        <v>0</v>
      </c>
      <c r="D628" s="405"/>
      <c r="E628" s="706"/>
    </row>
    <row r="629" spans="1:5" x14ac:dyDescent="0.2">
      <c r="A629" s="413"/>
      <c r="B629" s="412" t="s">
        <v>565</v>
      </c>
      <c r="C629" s="671">
        <f>'B20'!L7</f>
        <v>0</v>
      </c>
      <c r="D629" s="406"/>
      <c r="E629" s="706"/>
    </row>
    <row r="630" spans="1:5" x14ac:dyDescent="0.2">
      <c r="A630" s="413"/>
      <c r="B630" s="412" t="s">
        <v>74</v>
      </c>
      <c r="C630" s="671">
        <f>'B20'!M7</f>
        <v>0</v>
      </c>
      <c r="D630" s="405"/>
      <c r="E630" s="706"/>
    </row>
    <row r="631" spans="1:5" x14ac:dyDescent="0.2">
      <c r="A631" s="413"/>
      <c r="B631" s="412" t="s">
        <v>566</v>
      </c>
      <c r="C631" s="671">
        <f>'B20'!N7</f>
        <v>0</v>
      </c>
      <c r="D631" s="405"/>
      <c r="E631" s="706"/>
    </row>
    <row r="632" spans="1:5" x14ac:dyDescent="0.2">
      <c r="A632" s="413"/>
      <c r="B632" s="412" t="s">
        <v>427</v>
      </c>
      <c r="C632" s="404">
        <f>'B20'!O7</f>
        <v>0</v>
      </c>
      <c r="D632" s="405"/>
      <c r="E632" s="706"/>
    </row>
    <row r="633" spans="1:5" x14ac:dyDescent="0.2">
      <c r="A633" s="413"/>
      <c r="B633" s="412" t="s">
        <v>410</v>
      </c>
      <c r="C633" s="404">
        <f>'B20'!P7</f>
        <v>0</v>
      </c>
      <c r="D633" s="406"/>
      <c r="E633" s="706"/>
    </row>
    <row r="634" spans="1:5" x14ac:dyDescent="0.2">
      <c r="A634" s="413"/>
      <c r="B634" s="412" t="s">
        <v>12</v>
      </c>
      <c r="C634" s="404">
        <f>'B20'!Q7</f>
        <v>0</v>
      </c>
      <c r="D634" s="405"/>
      <c r="E634" s="706"/>
    </row>
    <row r="635" spans="1:5" ht="13.5" x14ac:dyDescent="0.2">
      <c r="A635" s="413"/>
      <c r="B635" s="411" t="s">
        <v>498</v>
      </c>
      <c r="C635" s="423"/>
      <c r="D635" s="405"/>
      <c r="E635" s="706"/>
    </row>
    <row r="636" spans="1:5" x14ac:dyDescent="0.2">
      <c r="A636" s="413"/>
      <c r="B636" s="412" t="s">
        <v>120</v>
      </c>
      <c r="C636" s="404">
        <f>'B20'!C8</f>
        <v>0</v>
      </c>
      <c r="D636" s="406"/>
      <c r="E636" s="706"/>
    </row>
    <row r="637" spans="1:5" x14ac:dyDescent="0.2">
      <c r="A637" s="413"/>
      <c r="B637" s="412" t="s">
        <v>21</v>
      </c>
      <c r="C637" s="404">
        <f>'B20'!C9</f>
        <v>0</v>
      </c>
      <c r="D637" s="405"/>
      <c r="E637" s="706"/>
    </row>
    <row r="638" spans="1:5" x14ac:dyDescent="0.2">
      <c r="A638" s="413"/>
      <c r="B638" s="412" t="s">
        <v>479</v>
      </c>
      <c r="C638" s="404">
        <f>'B20'!C10</f>
        <v>0</v>
      </c>
      <c r="D638" s="405"/>
      <c r="E638" s="706"/>
    </row>
    <row r="639" spans="1:5" x14ac:dyDescent="0.2">
      <c r="A639" s="413"/>
      <c r="B639" s="412" t="s">
        <v>22</v>
      </c>
      <c r="C639" s="404">
        <f>'B20'!C11</f>
        <v>0</v>
      </c>
      <c r="D639" s="405"/>
      <c r="E639" s="706"/>
    </row>
    <row r="640" spans="1:5" ht="13.5" x14ac:dyDescent="0.2">
      <c r="A640" s="413"/>
      <c r="B640" s="411" t="s">
        <v>24</v>
      </c>
      <c r="C640" s="404">
        <f>'B20'!C12</f>
        <v>0</v>
      </c>
      <c r="D640" s="405"/>
      <c r="E640" s="706"/>
    </row>
    <row r="641" spans="1:5" x14ac:dyDescent="0.2">
      <c r="A641" s="413"/>
      <c r="B641" s="407" t="s">
        <v>78</v>
      </c>
      <c r="C641" s="404">
        <f>'B20'!C13</f>
        <v>0</v>
      </c>
      <c r="D641" s="405"/>
      <c r="E641" s="706"/>
    </row>
    <row r="642" spans="1:5" x14ac:dyDescent="0.2">
      <c r="A642" s="413"/>
      <c r="B642" s="412" t="s">
        <v>133</v>
      </c>
      <c r="C642" s="404">
        <f>'B20'!C14</f>
        <v>0</v>
      </c>
      <c r="D642" s="406"/>
      <c r="E642" s="706"/>
    </row>
    <row r="643" spans="1:5" x14ac:dyDescent="0.2">
      <c r="A643" s="413"/>
      <c r="B643" s="412" t="s">
        <v>480</v>
      </c>
      <c r="C643" s="404">
        <f>'B20'!C15</f>
        <v>0</v>
      </c>
      <c r="D643" s="406"/>
      <c r="E643" s="706"/>
    </row>
    <row r="644" spans="1:5" x14ac:dyDescent="0.2">
      <c r="A644" s="413"/>
      <c r="B644" s="412" t="s">
        <v>483</v>
      </c>
      <c r="C644" s="404">
        <f>'B20'!C16</f>
        <v>0</v>
      </c>
      <c r="D644" s="405"/>
      <c r="E644" s="706"/>
    </row>
    <row r="645" spans="1:5" x14ac:dyDescent="0.2">
      <c r="A645" s="413"/>
      <c r="B645" s="412" t="s">
        <v>343</v>
      </c>
      <c r="C645" s="404">
        <f>'B20'!C17</f>
        <v>0</v>
      </c>
      <c r="D645" s="405"/>
      <c r="E645" s="706"/>
    </row>
    <row r="646" spans="1:5" x14ac:dyDescent="0.2">
      <c r="A646" s="413"/>
      <c r="B646" s="412" t="s">
        <v>92</v>
      </c>
      <c r="C646" s="404">
        <f>'B20'!C18</f>
        <v>0</v>
      </c>
      <c r="D646" s="406"/>
      <c r="E646" s="706"/>
    </row>
    <row r="647" spans="1:5" ht="13.5" x14ac:dyDescent="0.2">
      <c r="A647" s="413"/>
      <c r="B647" s="411" t="s">
        <v>29</v>
      </c>
      <c r="C647" s="423"/>
      <c r="D647" s="405"/>
      <c r="E647" s="706"/>
    </row>
    <row r="648" spans="1:5" x14ac:dyDescent="0.2">
      <c r="A648" s="413"/>
      <c r="B648" s="412" t="s">
        <v>30</v>
      </c>
      <c r="C648" s="404">
        <f>'B20'!C20</f>
        <v>0</v>
      </c>
      <c r="D648" s="405"/>
      <c r="E648" s="706"/>
    </row>
    <row r="649" spans="1:5" x14ac:dyDescent="0.2">
      <c r="A649" s="413"/>
      <c r="B649" s="412" t="s">
        <v>79</v>
      </c>
      <c r="C649" s="404">
        <f>'B20'!C21</f>
        <v>0</v>
      </c>
      <c r="D649" s="405"/>
      <c r="E649" s="706"/>
    </row>
    <row r="650" spans="1:5" x14ac:dyDescent="0.2">
      <c r="A650" s="413"/>
      <c r="B650" s="412" t="s">
        <v>31</v>
      </c>
      <c r="C650" s="404">
        <f>'B20'!C22</f>
        <v>0</v>
      </c>
      <c r="D650" s="405"/>
      <c r="E650" s="706"/>
    </row>
    <row r="651" spans="1:5" x14ac:dyDescent="0.2">
      <c r="A651" s="413"/>
      <c r="B651" s="412" t="s">
        <v>32</v>
      </c>
      <c r="C651" s="404">
        <f>'B20'!C23</f>
        <v>0</v>
      </c>
      <c r="D651" s="405"/>
      <c r="E651" s="706"/>
    </row>
    <row r="652" spans="1:5" x14ac:dyDescent="0.2">
      <c r="A652" s="413"/>
      <c r="B652" s="412" t="s">
        <v>342</v>
      </c>
      <c r="C652" s="404">
        <f>'B20'!C24</f>
        <v>0</v>
      </c>
      <c r="D652" s="405"/>
      <c r="E652" s="706"/>
    </row>
    <row r="653" spans="1:5" x14ac:dyDescent="0.2">
      <c r="A653" s="413"/>
      <c r="B653" s="412" t="s">
        <v>33</v>
      </c>
      <c r="C653" s="404">
        <f>'B20'!C25</f>
        <v>0</v>
      </c>
      <c r="D653" s="405"/>
      <c r="E653" s="706"/>
    </row>
    <row r="654" spans="1:5" x14ac:dyDescent="0.2">
      <c r="A654" s="413"/>
      <c r="B654" s="412" t="s">
        <v>34</v>
      </c>
      <c r="C654" s="404">
        <f>'B20'!C26</f>
        <v>0</v>
      </c>
      <c r="D654" s="405"/>
      <c r="E654" s="706"/>
    </row>
    <row r="655" spans="1:5" ht="13.5" x14ac:dyDescent="0.2">
      <c r="A655" s="413"/>
      <c r="B655" s="429" t="s">
        <v>172</v>
      </c>
      <c r="C655" s="404">
        <f>'B20'!C35</f>
        <v>0</v>
      </c>
      <c r="D655" s="405"/>
      <c r="E655" s="706"/>
    </row>
    <row r="656" spans="1:5" ht="13.5" x14ac:dyDescent="0.2">
      <c r="A656" s="413"/>
      <c r="B656" s="411" t="s">
        <v>5</v>
      </c>
      <c r="C656" s="423"/>
      <c r="D656" s="405"/>
      <c r="E656" s="706"/>
    </row>
    <row r="657" spans="1:5" x14ac:dyDescent="0.2">
      <c r="A657" s="413"/>
      <c r="B657" s="407" t="s">
        <v>367</v>
      </c>
      <c r="C657" s="423">
        <f>'B20'!R7</f>
        <v>0</v>
      </c>
      <c r="D657" s="405"/>
      <c r="E657" s="706"/>
    </row>
    <row r="658" spans="1:5" x14ac:dyDescent="0.2">
      <c r="A658" s="413"/>
      <c r="B658" s="407" t="s">
        <v>166</v>
      </c>
      <c r="C658" s="423">
        <f>'B20'!S7</f>
        <v>0</v>
      </c>
      <c r="D658" s="405"/>
      <c r="E658" s="706"/>
    </row>
    <row r="659" spans="1:5" x14ac:dyDescent="0.2">
      <c r="A659" s="413"/>
      <c r="B659" s="412" t="s">
        <v>167</v>
      </c>
      <c r="C659" s="423">
        <f>'B20'!T7</f>
        <v>0</v>
      </c>
      <c r="D659" s="406"/>
      <c r="E659" s="706"/>
    </row>
    <row r="660" spans="1:5" x14ac:dyDescent="0.2">
      <c r="A660" s="413"/>
      <c r="B660" s="412" t="s">
        <v>168</v>
      </c>
      <c r="C660" s="423">
        <f>'B20'!U7</f>
        <v>0</v>
      </c>
      <c r="D660" s="405"/>
      <c r="E660" s="706"/>
    </row>
    <row r="661" spans="1:5" x14ac:dyDescent="0.2">
      <c r="A661" s="413"/>
      <c r="B661" s="416" t="s">
        <v>567</v>
      </c>
      <c r="C661" s="423">
        <f>'B20'!V7</f>
        <v>0</v>
      </c>
      <c r="D661" s="405"/>
      <c r="E661" s="706"/>
    </row>
    <row r="662" spans="1:5" x14ac:dyDescent="0.2">
      <c r="A662" s="413"/>
      <c r="B662" s="416" t="s">
        <v>501</v>
      </c>
      <c r="C662" s="423">
        <f>'B20'!W7</f>
        <v>0</v>
      </c>
      <c r="D662" s="405"/>
      <c r="E662" s="706"/>
    </row>
    <row r="663" spans="1:5" x14ac:dyDescent="0.2">
      <c r="A663" s="413"/>
      <c r="B663" s="416" t="s">
        <v>502</v>
      </c>
      <c r="C663" s="423">
        <f>'B20'!X7</f>
        <v>0</v>
      </c>
      <c r="D663" s="406"/>
      <c r="E663" s="706"/>
    </row>
    <row r="664" spans="1:5" x14ac:dyDescent="0.2">
      <c r="A664" s="406" t="s">
        <v>569</v>
      </c>
      <c r="B664" s="422" t="s">
        <v>570</v>
      </c>
      <c r="C664" s="423"/>
      <c r="D664" s="405"/>
      <c r="E664" s="706"/>
    </row>
    <row r="665" spans="1:5" x14ac:dyDescent="0.2">
      <c r="A665" s="401">
        <v>1</v>
      </c>
      <c r="B665" s="434" t="s">
        <v>571</v>
      </c>
      <c r="C665" s="423"/>
      <c r="D665" s="676" t="s">
        <v>203</v>
      </c>
      <c r="E665" s="706"/>
    </row>
    <row r="666" spans="1:5" ht="13.5" x14ac:dyDescent="0.2">
      <c r="A666" s="417"/>
      <c r="B666" s="409" t="s">
        <v>107</v>
      </c>
      <c r="C666" s="673">
        <f>'B21'!C7</f>
        <v>0</v>
      </c>
      <c r="D666" s="401"/>
      <c r="E666" s="706"/>
    </row>
    <row r="667" spans="1:5" ht="13.5" x14ac:dyDescent="0.2">
      <c r="A667" s="415"/>
      <c r="B667" s="411" t="s">
        <v>109</v>
      </c>
      <c r="C667" s="423"/>
      <c r="D667" s="405"/>
      <c r="E667" s="706"/>
    </row>
    <row r="668" spans="1:5" ht="13.5" x14ac:dyDescent="0.2">
      <c r="A668" s="415"/>
      <c r="B668" s="412" t="s">
        <v>64</v>
      </c>
      <c r="C668" s="404">
        <f>'B21'!H7</f>
        <v>0</v>
      </c>
      <c r="D668" s="403"/>
      <c r="E668" s="706"/>
    </row>
    <row r="669" spans="1:5" ht="13.5" x14ac:dyDescent="0.2">
      <c r="A669" s="415"/>
      <c r="B669" s="412" t="s">
        <v>112</v>
      </c>
      <c r="C669" s="404">
        <f>'B21'!H7</f>
        <v>0</v>
      </c>
      <c r="D669" s="405"/>
      <c r="E669" s="706"/>
    </row>
    <row r="670" spans="1:5" ht="13.5" x14ac:dyDescent="0.2">
      <c r="A670" s="415"/>
      <c r="B670" s="412" t="s">
        <v>533</v>
      </c>
      <c r="C670" s="404">
        <f>'B21'!I7</f>
        <v>0</v>
      </c>
      <c r="D670" s="405"/>
      <c r="E670" s="706"/>
    </row>
    <row r="671" spans="1:5" ht="13.5" x14ac:dyDescent="0.2">
      <c r="A671" s="415"/>
      <c r="B671" s="411" t="s">
        <v>121</v>
      </c>
      <c r="C671" s="423"/>
      <c r="D671" s="405"/>
      <c r="E671" s="706"/>
    </row>
    <row r="672" spans="1:5" ht="13.5" x14ac:dyDescent="0.2">
      <c r="A672" s="415"/>
      <c r="B672" s="412" t="s">
        <v>10</v>
      </c>
      <c r="C672" s="404">
        <f>'B21'!C16</f>
        <v>0</v>
      </c>
      <c r="D672" s="405"/>
      <c r="E672" s="706"/>
    </row>
    <row r="673" spans="1:5" ht="13.5" x14ac:dyDescent="0.2">
      <c r="A673" s="415"/>
      <c r="B673" s="411" t="s">
        <v>498</v>
      </c>
      <c r="C673" s="423"/>
      <c r="D673" s="405"/>
      <c r="E673" s="706"/>
    </row>
    <row r="674" spans="1:5" ht="13.5" x14ac:dyDescent="0.2">
      <c r="A674" s="415"/>
      <c r="B674" s="412" t="s">
        <v>120</v>
      </c>
      <c r="C674" s="404">
        <f>'B21'!C18</f>
        <v>0</v>
      </c>
      <c r="D674" s="401"/>
      <c r="E674" s="706"/>
    </row>
    <row r="675" spans="1:5" ht="13.5" x14ac:dyDescent="0.2">
      <c r="A675" s="415"/>
      <c r="B675" s="412" t="s">
        <v>21</v>
      </c>
      <c r="C675" s="404">
        <f>'B21'!C19</f>
        <v>0</v>
      </c>
      <c r="D675" s="405"/>
      <c r="E675" s="706"/>
    </row>
    <row r="676" spans="1:5" ht="13.5" x14ac:dyDescent="0.2">
      <c r="A676" s="415"/>
      <c r="B676" s="412" t="s">
        <v>479</v>
      </c>
      <c r="C676" s="404">
        <f>'B21'!C20</f>
        <v>0</v>
      </c>
      <c r="D676" s="405"/>
      <c r="E676" s="706"/>
    </row>
    <row r="677" spans="1:5" ht="13.5" x14ac:dyDescent="0.2">
      <c r="A677" s="415"/>
      <c r="B677" s="412" t="s">
        <v>22</v>
      </c>
      <c r="C677" s="404">
        <f>'B21'!C21</f>
        <v>0</v>
      </c>
      <c r="D677" s="405"/>
      <c r="E677" s="706"/>
    </row>
    <row r="678" spans="1:5" ht="13.5" x14ac:dyDescent="0.2">
      <c r="A678" s="415"/>
      <c r="B678" s="427" t="s">
        <v>172</v>
      </c>
      <c r="C678" s="404">
        <f>'B21'!C29</f>
        <v>0</v>
      </c>
      <c r="D678" s="405"/>
      <c r="E678" s="706"/>
    </row>
    <row r="679" spans="1:5" ht="13.5" x14ac:dyDescent="0.2">
      <c r="A679" s="415"/>
      <c r="B679" s="411" t="s">
        <v>5</v>
      </c>
      <c r="C679" s="423"/>
      <c r="D679" s="405"/>
      <c r="E679" s="706"/>
    </row>
    <row r="680" spans="1:5" ht="13.5" x14ac:dyDescent="0.2">
      <c r="A680" s="415"/>
      <c r="B680" s="407" t="s">
        <v>435</v>
      </c>
      <c r="C680" s="423">
        <f>'B21'!C23</f>
        <v>0</v>
      </c>
      <c r="D680" s="403"/>
      <c r="E680" s="706"/>
    </row>
    <row r="681" spans="1:5" ht="13.5" x14ac:dyDescent="0.2">
      <c r="A681" s="415"/>
      <c r="B681" s="412" t="s">
        <v>113</v>
      </c>
      <c r="C681" s="423">
        <f>'B21'!C24</f>
        <v>0</v>
      </c>
      <c r="D681" s="401"/>
      <c r="E681" s="706"/>
    </row>
    <row r="682" spans="1:5" ht="13.5" x14ac:dyDescent="0.2">
      <c r="A682" s="415"/>
      <c r="B682" s="412" t="s">
        <v>114</v>
      </c>
      <c r="C682" s="423">
        <f>'B21'!C25</f>
        <v>0</v>
      </c>
      <c r="D682" s="405"/>
      <c r="E682" s="706"/>
    </row>
    <row r="683" spans="1:5" ht="13.5" x14ac:dyDescent="0.2">
      <c r="A683" s="415"/>
      <c r="B683" s="418" t="s">
        <v>572</v>
      </c>
      <c r="C683" s="423">
        <f>'B21'!C26</f>
        <v>0</v>
      </c>
      <c r="D683" s="401"/>
      <c r="E683" s="706"/>
    </row>
    <row r="684" spans="1:5" ht="13.5" x14ac:dyDescent="0.2">
      <c r="A684" s="415"/>
      <c r="B684" s="418" t="s">
        <v>573</v>
      </c>
      <c r="C684" s="423">
        <f>'B21'!C27</f>
        <v>0</v>
      </c>
      <c r="D684" s="405"/>
      <c r="E684" s="706"/>
    </row>
    <row r="685" spans="1:5" ht="13.5" x14ac:dyDescent="0.2">
      <c r="A685" s="415"/>
      <c r="B685" s="418" t="s">
        <v>574</v>
      </c>
      <c r="C685" s="423">
        <f>'B21'!C28</f>
        <v>0</v>
      </c>
      <c r="D685" s="401"/>
      <c r="E685" s="706"/>
    </row>
    <row r="686" spans="1:5" ht="13.5" x14ac:dyDescent="0.2">
      <c r="A686" s="415"/>
      <c r="B686" s="411" t="s">
        <v>537</v>
      </c>
      <c r="C686" s="423"/>
      <c r="D686" s="405"/>
      <c r="E686" s="706"/>
    </row>
    <row r="687" spans="1:5" ht="13.5" x14ac:dyDescent="0.2">
      <c r="A687" s="415"/>
      <c r="B687" s="412" t="s">
        <v>575</v>
      </c>
      <c r="C687" s="404">
        <f>'B21'!Q7</f>
        <v>0</v>
      </c>
      <c r="D687" s="403"/>
      <c r="E687" s="706"/>
    </row>
    <row r="688" spans="1:5" ht="13.5" x14ac:dyDescent="0.2">
      <c r="A688" s="415"/>
      <c r="B688" s="412" t="s">
        <v>119</v>
      </c>
      <c r="C688" s="404">
        <f>'B21'!R7</f>
        <v>0</v>
      </c>
      <c r="D688" s="405"/>
      <c r="E688" s="706"/>
    </row>
    <row r="689" spans="1:5" ht="13.5" x14ac:dyDescent="0.2">
      <c r="A689" s="415"/>
      <c r="B689" s="412" t="s">
        <v>12</v>
      </c>
      <c r="C689" s="404">
        <f>'B21'!S7</f>
        <v>0</v>
      </c>
      <c r="D689" s="405"/>
      <c r="E689" s="706"/>
    </row>
    <row r="690" spans="1:5" x14ac:dyDescent="0.2">
      <c r="A690" s="406" t="s">
        <v>576</v>
      </c>
      <c r="B690" s="407" t="s">
        <v>735</v>
      </c>
      <c r="C690" s="423"/>
      <c r="D690" s="405"/>
      <c r="E690" s="706"/>
    </row>
    <row r="691" spans="1:5" x14ac:dyDescent="0.2">
      <c r="A691" s="401">
        <v>1</v>
      </c>
      <c r="B691" s="403" t="s">
        <v>577</v>
      </c>
      <c r="C691" s="423"/>
      <c r="D691" s="676" t="s">
        <v>230</v>
      </c>
      <c r="E691" s="706"/>
    </row>
    <row r="692" spans="1:5" ht="13.5" x14ac:dyDescent="0.2">
      <c r="A692" s="417"/>
      <c r="B692" s="409" t="s">
        <v>578</v>
      </c>
      <c r="C692" s="673">
        <f>'B22'!C9</f>
        <v>0</v>
      </c>
      <c r="D692" s="413"/>
      <c r="E692" s="706"/>
    </row>
    <row r="693" spans="1:5" ht="13.5" x14ac:dyDescent="0.2">
      <c r="A693" s="415"/>
      <c r="B693" s="411" t="s">
        <v>4</v>
      </c>
      <c r="C693" s="423"/>
      <c r="D693" s="405"/>
      <c r="E693" s="706"/>
    </row>
    <row r="694" spans="1:5" ht="13.5" x14ac:dyDescent="0.2">
      <c r="A694" s="415"/>
      <c r="B694" s="412" t="s">
        <v>181</v>
      </c>
      <c r="C694" s="404">
        <f>'B22'!H9</f>
        <v>0</v>
      </c>
      <c r="D694" s="418"/>
      <c r="E694" s="706"/>
    </row>
    <row r="695" spans="1:5" ht="13.5" x14ac:dyDescent="0.2">
      <c r="A695" s="415"/>
      <c r="B695" s="412" t="s">
        <v>182</v>
      </c>
      <c r="C695" s="404">
        <f>'B22'!I9</f>
        <v>0</v>
      </c>
      <c r="D695" s="405"/>
      <c r="E695" s="706"/>
    </row>
    <row r="696" spans="1:5" ht="13.5" x14ac:dyDescent="0.2">
      <c r="A696" s="415"/>
      <c r="B696" s="412" t="s">
        <v>183</v>
      </c>
      <c r="C696" s="404">
        <f>'B22'!J9</f>
        <v>0</v>
      </c>
      <c r="D696" s="405"/>
      <c r="E696" s="706"/>
    </row>
    <row r="697" spans="1:5" ht="13.5" x14ac:dyDescent="0.2">
      <c r="A697" s="415"/>
      <c r="B697" s="412" t="s">
        <v>184</v>
      </c>
      <c r="C697" s="404">
        <f>'B22'!K9</f>
        <v>0</v>
      </c>
      <c r="D697" s="405"/>
      <c r="E697" s="706"/>
    </row>
    <row r="698" spans="1:5" ht="13.5" x14ac:dyDescent="0.2">
      <c r="A698" s="415"/>
      <c r="B698" s="412" t="s">
        <v>579</v>
      </c>
      <c r="C698" s="404">
        <f>'B22'!L9</f>
        <v>0</v>
      </c>
      <c r="D698" s="405"/>
      <c r="E698" s="706"/>
    </row>
    <row r="699" spans="1:5" ht="13.5" x14ac:dyDescent="0.2">
      <c r="A699" s="415"/>
      <c r="B699" s="412" t="s">
        <v>185</v>
      </c>
      <c r="C699" s="404">
        <f>'B22'!M9</f>
        <v>0</v>
      </c>
      <c r="D699" s="405"/>
      <c r="E699" s="706"/>
    </row>
    <row r="700" spans="1:5" ht="13.5" x14ac:dyDescent="0.2">
      <c r="A700" s="415"/>
      <c r="B700" s="411" t="s">
        <v>543</v>
      </c>
      <c r="C700" s="423"/>
      <c r="D700" s="405"/>
      <c r="E700" s="706"/>
    </row>
    <row r="701" spans="1:5" ht="13.5" x14ac:dyDescent="0.2">
      <c r="A701" s="415"/>
      <c r="B701" s="412" t="s">
        <v>195</v>
      </c>
      <c r="C701" s="404">
        <f>'B22'!C20</f>
        <v>0</v>
      </c>
      <c r="D701" s="413"/>
      <c r="E701" s="706"/>
    </row>
    <row r="702" spans="1:5" ht="13.5" x14ac:dyDescent="0.2">
      <c r="A702" s="415"/>
      <c r="B702" s="411" t="s">
        <v>5</v>
      </c>
      <c r="C702" s="423"/>
      <c r="D702" s="405"/>
      <c r="E702" s="706"/>
    </row>
    <row r="703" spans="1:5" ht="13.5" x14ac:dyDescent="0.2">
      <c r="A703" s="415"/>
      <c r="B703" s="412" t="s">
        <v>387</v>
      </c>
      <c r="C703" s="404">
        <f>'B22'!N9</f>
        <v>0</v>
      </c>
      <c r="D703" s="418"/>
      <c r="E703" s="706"/>
    </row>
    <row r="704" spans="1:5" ht="13.5" x14ac:dyDescent="0.2">
      <c r="A704" s="415"/>
      <c r="B704" s="412" t="s">
        <v>581</v>
      </c>
      <c r="C704" s="404">
        <f>'B22'!O9</f>
        <v>0</v>
      </c>
      <c r="D704" s="413"/>
      <c r="E704" s="706"/>
    </row>
    <row r="705" spans="1:5" ht="13.5" x14ac:dyDescent="0.2">
      <c r="A705" s="415"/>
      <c r="B705" s="412" t="s">
        <v>388</v>
      </c>
      <c r="C705" s="404">
        <f>'B22'!P9</f>
        <v>0</v>
      </c>
      <c r="D705" s="413"/>
      <c r="E705" s="706"/>
    </row>
    <row r="706" spans="1:5" ht="13.5" x14ac:dyDescent="0.2">
      <c r="A706" s="415"/>
      <c r="B706" s="412" t="s">
        <v>390</v>
      </c>
      <c r="C706" s="404">
        <f>'B22'!Q9</f>
        <v>0</v>
      </c>
      <c r="D706" s="413"/>
      <c r="E706" s="706"/>
    </row>
    <row r="707" spans="1:5" ht="13.5" x14ac:dyDescent="0.2">
      <c r="A707" s="415"/>
      <c r="B707" s="411" t="s">
        <v>64</v>
      </c>
      <c r="C707" s="423"/>
      <c r="D707" s="405"/>
      <c r="E707" s="706"/>
    </row>
    <row r="708" spans="1:5" ht="13.5" x14ac:dyDescent="0.2">
      <c r="A708" s="415"/>
      <c r="B708" s="407" t="s">
        <v>324</v>
      </c>
      <c r="C708" s="404">
        <f>'B22'!R9</f>
        <v>0</v>
      </c>
      <c r="D708" s="418"/>
      <c r="E708" s="706"/>
    </row>
    <row r="709" spans="1:5" ht="13.5" x14ac:dyDescent="0.2">
      <c r="A709" s="415"/>
      <c r="B709" s="407" t="s">
        <v>325</v>
      </c>
      <c r="C709" s="404">
        <f>'B22'!S9</f>
        <v>0</v>
      </c>
      <c r="D709" s="405"/>
      <c r="E709" s="706"/>
    </row>
    <row r="710" spans="1:5" ht="13.5" x14ac:dyDescent="0.2">
      <c r="A710" s="415"/>
      <c r="B710" s="407" t="s">
        <v>326</v>
      </c>
      <c r="C710" s="404">
        <f>'B22'!T9</f>
        <v>0</v>
      </c>
      <c r="D710" s="405"/>
      <c r="E710" s="706"/>
    </row>
    <row r="711" spans="1:5" ht="13.5" x14ac:dyDescent="0.2">
      <c r="A711" s="415"/>
      <c r="B711" s="407" t="s">
        <v>341</v>
      </c>
      <c r="C711" s="404">
        <f>'B22'!U9</f>
        <v>0</v>
      </c>
      <c r="D711" s="405"/>
      <c r="E711" s="706"/>
    </row>
    <row r="712" spans="1:5" ht="13.5" x14ac:dyDescent="0.2">
      <c r="A712" s="415"/>
      <c r="B712" s="411" t="s">
        <v>582</v>
      </c>
      <c r="C712" s="423"/>
      <c r="D712" s="405"/>
      <c r="E712" s="706"/>
    </row>
    <row r="713" spans="1:5" ht="13.5" x14ac:dyDescent="0.2">
      <c r="A713" s="415"/>
      <c r="B713" s="416" t="s">
        <v>615</v>
      </c>
      <c r="C713" s="404">
        <f>'B22'!V9</f>
        <v>0</v>
      </c>
      <c r="D713" s="418"/>
      <c r="E713" s="706"/>
    </row>
    <row r="714" spans="1:5" ht="13.5" x14ac:dyDescent="0.2">
      <c r="A714" s="415"/>
      <c r="B714" s="416" t="s">
        <v>583</v>
      </c>
      <c r="C714" s="404">
        <f>'B22'!W9</f>
        <v>0</v>
      </c>
      <c r="D714" s="405"/>
      <c r="E714" s="706"/>
    </row>
    <row r="715" spans="1:5" ht="13.5" x14ac:dyDescent="0.2">
      <c r="A715" s="415"/>
      <c r="B715" s="416" t="s">
        <v>584</v>
      </c>
      <c r="C715" s="404">
        <f>'B22'!X9</f>
        <v>0</v>
      </c>
      <c r="D715" s="413"/>
      <c r="E715" s="706"/>
    </row>
    <row r="716" spans="1:5" ht="13.5" x14ac:dyDescent="0.2">
      <c r="A716" s="415"/>
      <c r="B716" s="411" t="s">
        <v>200</v>
      </c>
      <c r="C716" s="423"/>
      <c r="D716" s="405"/>
      <c r="E716" s="706"/>
    </row>
    <row r="717" spans="1:5" ht="13.5" x14ac:dyDescent="0.2">
      <c r="A717" s="415"/>
      <c r="B717" s="416" t="s">
        <v>585</v>
      </c>
      <c r="C717" s="404">
        <f>'B22'!Y9</f>
        <v>0</v>
      </c>
      <c r="D717" s="418"/>
      <c r="E717" s="706"/>
    </row>
    <row r="718" spans="1:5" ht="13.5" x14ac:dyDescent="0.2">
      <c r="A718" s="415"/>
      <c r="B718" s="416" t="s">
        <v>586</v>
      </c>
      <c r="C718" s="404">
        <f>'B22'!Z9</f>
        <v>0</v>
      </c>
      <c r="D718" s="405"/>
      <c r="E718" s="706"/>
    </row>
    <row r="719" spans="1:5" ht="13.5" x14ac:dyDescent="0.2">
      <c r="A719" s="415"/>
      <c r="B719" s="416" t="s">
        <v>587</v>
      </c>
      <c r="C719" s="404">
        <f>'B22'!AA9</f>
        <v>0</v>
      </c>
      <c r="D719" s="405"/>
      <c r="E719" s="706"/>
    </row>
    <row r="720" spans="1:5" ht="13.5" x14ac:dyDescent="0.2">
      <c r="A720" s="415"/>
      <c r="B720" s="411" t="s">
        <v>588</v>
      </c>
      <c r="C720" s="423"/>
      <c r="D720" s="405"/>
      <c r="E720" s="706"/>
    </row>
    <row r="721" spans="1:5" ht="13.5" x14ac:dyDescent="0.2">
      <c r="A721" s="415"/>
      <c r="B721" s="418" t="s">
        <v>186</v>
      </c>
      <c r="C721" s="404">
        <f>'B22'!AB9</f>
        <v>0</v>
      </c>
      <c r="D721" s="418"/>
      <c r="E721" s="706"/>
    </row>
    <row r="722" spans="1:5" ht="13.5" x14ac:dyDescent="0.2">
      <c r="A722" s="415"/>
      <c r="B722" s="418" t="s">
        <v>392</v>
      </c>
      <c r="C722" s="404">
        <f>'B22'!AC9</f>
        <v>0</v>
      </c>
      <c r="D722" s="405"/>
      <c r="E722" s="706"/>
    </row>
    <row r="723" spans="1:5" ht="13.5" x14ac:dyDescent="0.2">
      <c r="A723" s="415"/>
      <c r="B723" s="418" t="s">
        <v>17</v>
      </c>
      <c r="C723" s="404">
        <f>'B22'!AD9</f>
        <v>0</v>
      </c>
      <c r="D723" s="405"/>
      <c r="E723" s="706"/>
    </row>
    <row r="724" spans="1:5" ht="13.5" x14ac:dyDescent="0.2">
      <c r="A724" s="415"/>
      <c r="B724" s="418" t="s">
        <v>18</v>
      </c>
      <c r="C724" s="404">
        <f>'B22'!AE9</f>
        <v>0</v>
      </c>
      <c r="D724" s="405"/>
      <c r="E724" s="706"/>
    </row>
    <row r="725" spans="1:5" ht="13.5" x14ac:dyDescent="0.2">
      <c r="A725" s="415"/>
      <c r="B725" s="418" t="s">
        <v>187</v>
      </c>
      <c r="C725" s="404">
        <f>'B22'!AF9</f>
        <v>0</v>
      </c>
      <c r="D725" s="405"/>
      <c r="E725" s="706"/>
    </row>
    <row r="726" spans="1:5" x14ac:dyDescent="0.2">
      <c r="A726" s="401">
        <v>2</v>
      </c>
      <c r="B726" s="403" t="s">
        <v>589</v>
      </c>
      <c r="C726" s="423"/>
      <c r="D726" s="676" t="s">
        <v>242</v>
      </c>
      <c r="E726" s="706"/>
    </row>
    <row r="727" spans="1:5" x14ac:dyDescent="0.2">
      <c r="A727" s="401"/>
      <c r="B727" s="409" t="s">
        <v>44</v>
      </c>
      <c r="C727" s="404">
        <f>'B23'!C8</f>
        <v>0</v>
      </c>
      <c r="D727" s="401"/>
      <c r="E727" s="706"/>
    </row>
    <row r="728" spans="1:5" x14ac:dyDescent="0.2">
      <c r="A728" s="408"/>
      <c r="B728" s="409" t="s">
        <v>715</v>
      </c>
      <c r="C728" s="673">
        <f>'B23'!H8</f>
        <v>0</v>
      </c>
      <c r="D728" s="406"/>
      <c r="E728" s="706"/>
    </row>
    <row r="729" spans="1:5" ht="13.5" x14ac:dyDescent="0.2">
      <c r="A729" s="401"/>
      <c r="B729" s="411" t="s">
        <v>504</v>
      </c>
      <c r="C729" s="423"/>
      <c r="D729" s="406"/>
      <c r="E729" s="706"/>
    </row>
    <row r="730" spans="1:5" x14ac:dyDescent="0.2">
      <c r="A730" s="401"/>
      <c r="B730" s="412" t="s">
        <v>143</v>
      </c>
      <c r="C730" s="404">
        <f>'B23'!L8</f>
        <v>0</v>
      </c>
      <c r="D730" s="406"/>
      <c r="E730" s="706"/>
    </row>
    <row r="731" spans="1:5" ht="13.5" x14ac:dyDescent="0.2">
      <c r="A731" s="401"/>
      <c r="B731" s="411" t="s">
        <v>543</v>
      </c>
      <c r="C731" s="423"/>
      <c r="D731" s="405"/>
      <c r="E731" s="706"/>
    </row>
    <row r="732" spans="1:5" x14ac:dyDescent="0.2">
      <c r="A732" s="401"/>
      <c r="B732" s="412" t="s">
        <v>232</v>
      </c>
      <c r="C732" s="404">
        <f>'B23'!H15</f>
        <v>0</v>
      </c>
      <c r="D732" s="405"/>
      <c r="E732" s="706"/>
    </row>
    <row r="733" spans="1:5" ht="13.5" x14ac:dyDescent="0.2">
      <c r="A733" s="401"/>
      <c r="B733" s="411" t="s">
        <v>5</v>
      </c>
      <c r="C733" s="423"/>
      <c r="D733" s="405"/>
      <c r="E733" s="706"/>
    </row>
    <row r="734" spans="1:5" x14ac:dyDescent="0.2">
      <c r="A734" s="401"/>
      <c r="B734" s="418" t="s">
        <v>199</v>
      </c>
      <c r="C734" s="404">
        <f>'B23'!M8</f>
        <v>0</v>
      </c>
      <c r="D734" s="403"/>
      <c r="E734" s="706"/>
    </row>
    <row r="735" spans="1:5" x14ac:dyDescent="0.2">
      <c r="A735" s="401"/>
      <c r="B735" s="418" t="s">
        <v>17</v>
      </c>
      <c r="C735" s="404">
        <f>'B23'!N8</f>
        <v>0</v>
      </c>
      <c r="D735" s="401"/>
      <c r="E735" s="706"/>
    </row>
    <row r="736" spans="1:5" x14ac:dyDescent="0.2">
      <c r="A736" s="401"/>
      <c r="B736" s="418" t="s">
        <v>18</v>
      </c>
      <c r="C736" s="404">
        <f>'B23'!O8</f>
        <v>0</v>
      </c>
      <c r="D736" s="401"/>
      <c r="E736" s="706"/>
    </row>
    <row r="737" spans="1:5" ht="13.5" x14ac:dyDescent="0.2">
      <c r="A737" s="401"/>
      <c r="B737" s="411" t="s">
        <v>596</v>
      </c>
      <c r="C737" s="404"/>
      <c r="D737" s="405"/>
      <c r="E737" s="706"/>
    </row>
    <row r="738" spans="1:5" x14ac:dyDescent="0.2">
      <c r="A738" s="401"/>
      <c r="B738" s="418" t="s">
        <v>186</v>
      </c>
      <c r="C738" s="404">
        <f>'B23'!P8</f>
        <v>0</v>
      </c>
      <c r="D738" s="403"/>
      <c r="E738" s="706"/>
    </row>
    <row r="739" spans="1:5" x14ac:dyDescent="0.2">
      <c r="A739" s="401"/>
      <c r="B739" s="418" t="s">
        <v>64</v>
      </c>
      <c r="C739" s="423"/>
      <c r="D739" s="405"/>
      <c r="E739" s="706"/>
    </row>
    <row r="740" spans="1:5" x14ac:dyDescent="0.2">
      <c r="A740" s="401"/>
      <c r="B740" s="412" t="s">
        <v>233</v>
      </c>
      <c r="C740" s="404">
        <f>'B23'!Q8</f>
        <v>0</v>
      </c>
      <c r="D740" s="405"/>
      <c r="E740" s="706"/>
    </row>
    <row r="741" spans="1:5" x14ac:dyDescent="0.2">
      <c r="A741" s="401"/>
      <c r="B741" s="412" t="s">
        <v>201</v>
      </c>
      <c r="C741" s="404">
        <f>'B23'!R8</f>
        <v>0</v>
      </c>
      <c r="D741" s="405"/>
      <c r="E741" s="706"/>
    </row>
    <row r="742" spans="1:5" x14ac:dyDescent="0.2">
      <c r="A742" s="401"/>
      <c r="B742" s="412" t="s">
        <v>188</v>
      </c>
      <c r="C742" s="404">
        <f>'B23'!S8</f>
        <v>0</v>
      </c>
      <c r="D742" s="405"/>
      <c r="E742" s="706"/>
    </row>
    <row r="743" spans="1:5" x14ac:dyDescent="0.2">
      <c r="A743" s="401"/>
      <c r="B743" s="412" t="s">
        <v>12</v>
      </c>
      <c r="C743" s="404">
        <f>'B23'!X8</f>
        <v>0</v>
      </c>
      <c r="D743" s="401"/>
      <c r="E743" s="706"/>
    </row>
    <row r="744" spans="1:5" x14ac:dyDescent="0.2">
      <c r="A744" s="401"/>
      <c r="B744" s="418" t="s">
        <v>200</v>
      </c>
      <c r="C744" s="423"/>
      <c r="D744" s="405"/>
      <c r="E744" s="706"/>
    </row>
    <row r="745" spans="1:5" x14ac:dyDescent="0.2">
      <c r="A745" s="401"/>
      <c r="B745" s="412" t="s">
        <v>190</v>
      </c>
      <c r="C745" s="404">
        <f>'B23'!U8</f>
        <v>0</v>
      </c>
      <c r="D745" s="405"/>
      <c r="E745" s="706"/>
    </row>
    <row r="746" spans="1:5" x14ac:dyDescent="0.2">
      <c r="A746" s="401"/>
      <c r="B746" s="412" t="s">
        <v>191</v>
      </c>
      <c r="C746" s="404">
        <f>'B23'!V8</f>
        <v>0</v>
      </c>
      <c r="D746" s="405"/>
      <c r="E746" s="706"/>
    </row>
    <row r="747" spans="1:5" x14ac:dyDescent="0.2">
      <c r="A747" s="401"/>
      <c r="B747" s="412" t="s">
        <v>590</v>
      </c>
      <c r="C747" s="404">
        <f>'B23'!W8</f>
        <v>0</v>
      </c>
      <c r="D747" s="405"/>
      <c r="E747" s="706"/>
    </row>
    <row r="748" spans="1:5" x14ac:dyDescent="0.2">
      <c r="A748" s="401"/>
      <c r="B748" s="412" t="s">
        <v>12</v>
      </c>
      <c r="C748" s="404">
        <f>'B23'!X8</f>
        <v>0</v>
      </c>
      <c r="D748" s="401"/>
      <c r="E748" s="706"/>
    </row>
    <row r="749" spans="1:5" ht="13.5" x14ac:dyDescent="0.2">
      <c r="A749" s="401"/>
      <c r="B749" s="411" t="s">
        <v>588</v>
      </c>
      <c r="C749" s="423"/>
      <c r="D749" s="405"/>
      <c r="E749" s="706"/>
    </row>
    <row r="750" spans="1:5" x14ac:dyDescent="0.2">
      <c r="A750" s="401"/>
      <c r="B750" s="418" t="s">
        <v>186</v>
      </c>
      <c r="C750" s="404">
        <f>'B23'!Y8</f>
        <v>0</v>
      </c>
      <c r="D750" s="403"/>
      <c r="E750" s="706"/>
    </row>
    <row r="751" spans="1:5" x14ac:dyDescent="0.2">
      <c r="A751" s="401"/>
      <c r="B751" s="418" t="s">
        <v>437</v>
      </c>
      <c r="C751" s="404">
        <f>'B23'!Z8</f>
        <v>0</v>
      </c>
      <c r="D751" s="405"/>
      <c r="E751" s="706"/>
    </row>
    <row r="752" spans="1:5" x14ac:dyDescent="0.2">
      <c r="A752" s="401"/>
      <c r="B752" s="418" t="s">
        <v>17</v>
      </c>
      <c r="C752" s="404">
        <f>'B23'!AA8</f>
        <v>0</v>
      </c>
      <c r="D752" s="401"/>
      <c r="E752" s="706"/>
    </row>
    <row r="753" spans="1:5" x14ac:dyDescent="0.2">
      <c r="A753" s="401"/>
      <c r="B753" s="418" t="s">
        <v>18</v>
      </c>
      <c r="C753" s="404">
        <f>'B23'!AB8</f>
        <v>0</v>
      </c>
      <c r="D753" s="405"/>
      <c r="E753" s="706"/>
    </row>
    <row r="754" spans="1:5" x14ac:dyDescent="0.2">
      <c r="A754" s="435" t="s">
        <v>591</v>
      </c>
      <c r="B754" s="422" t="s">
        <v>641</v>
      </c>
      <c r="C754" s="423"/>
      <c r="D754" s="676" t="s">
        <v>252</v>
      </c>
      <c r="E754" s="706"/>
    </row>
    <row r="755" spans="1:5" x14ac:dyDescent="0.2">
      <c r="A755" s="428"/>
      <c r="B755" s="409" t="s">
        <v>296</v>
      </c>
      <c r="C755" s="673">
        <f>'B24'!C10</f>
        <v>0</v>
      </c>
      <c r="D755" s="406"/>
      <c r="E755" s="706"/>
    </row>
    <row r="756" spans="1:5" ht="13.5" x14ac:dyDescent="0.2">
      <c r="A756" s="413"/>
      <c r="B756" s="411" t="s">
        <v>618</v>
      </c>
      <c r="C756" s="404"/>
      <c r="D756" s="405"/>
      <c r="E756" s="706"/>
    </row>
    <row r="757" spans="1:5" x14ac:dyDescent="0.2">
      <c r="A757" s="413"/>
      <c r="B757" s="407" t="s">
        <v>604</v>
      </c>
      <c r="C757" s="423">
        <f>'B24'!D10</f>
        <v>0</v>
      </c>
      <c r="D757" s="407"/>
      <c r="E757" s="706"/>
    </row>
    <row r="758" spans="1:5" x14ac:dyDescent="0.2">
      <c r="A758" s="413"/>
      <c r="B758" s="407" t="s">
        <v>628</v>
      </c>
      <c r="C758" s="423">
        <f>'B24'!E10</f>
        <v>0</v>
      </c>
      <c r="D758" s="405"/>
      <c r="E758" s="706"/>
    </row>
    <row r="759" spans="1:5" x14ac:dyDescent="0.2">
      <c r="A759" s="413"/>
      <c r="B759" s="407" t="s">
        <v>605</v>
      </c>
      <c r="C759" s="423">
        <f>'B24'!F10</f>
        <v>0</v>
      </c>
      <c r="D759" s="405"/>
      <c r="E759" s="706"/>
    </row>
    <row r="760" spans="1:5" x14ac:dyDescent="0.2">
      <c r="A760" s="413"/>
      <c r="B760" s="407" t="s">
        <v>12</v>
      </c>
      <c r="C760" s="423">
        <f>'B24'!G10</f>
        <v>0</v>
      </c>
      <c r="D760" s="406"/>
      <c r="E760" s="706"/>
    </row>
    <row r="761" spans="1:5" ht="13.5" x14ac:dyDescent="0.2">
      <c r="A761" s="413"/>
      <c r="B761" s="411" t="s">
        <v>603</v>
      </c>
      <c r="C761" s="423"/>
      <c r="D761" s="405"/>
      <c r="E761" s="706"/>
    </row>
    <row r="762" spans="1:5" x14ac:dyDescent="0.2">
      <c r="A762" s="413"/>
      <c r="B762" s="407" t="s">
        <v>606</v>
      </c>
      <c r="C762" s="423">
        <f>'B24'!H10</f>
        <v>0</v>
      </c>
      <c r="D762" s="407"/>
      <c r="E762" s="706"/>
    </row>
    <row r="763" spans="1:5" x14ac:dyDescent="0.2">
      <c r="A763" s="413"/>
      <c r="B763" s="407" t="s">
        <v>607</v>
      </c>
      <c r="C763" s="423">
        <f>'B24'!I10</f>
        <v>0</v>
      </c>
      <c r="D763" s="405"/>
      <c r="E763" s="706"/>
    </row>
    <row r="764" spans="1:5" ht="13.5" x14ac:dyDescent="0.2">
      <c r="A764" s="413"/>
      <c r="B764" s="411" t="s">
        <v>224</v>
      </c>
      <c r="C764" s="423"/>
      <c r="D764" s="406"/>
      <c r="E764" s="706"/>
    </row>
    <row r="765" spans="1:5" ht="25.5" x14ac:dyDescent="0.2">
      <c r="A765" s="413"/>
      <c r="B765" s="407" t="s">
        <v>235</v>
      </c>
      <c r="C765" s="423">
        <f>'B24'!J10</f>
        <v>0</v>
      </c>
      <c r="D765" s="406"/>
      <c r="E765" s="706"/>
    </row>
    <row r="766" spans="1:5" ht="25.5" x14ac:dyDescent="0.2">
      <c r="A766" s="413"/>
      <c r="B766" s="407" t="s">
        <v>716</v>
      </c>
      <c r="C766" s="423">
        <f>'B24'!K10</f>
        <v>0</v>
      </c>
      <c r="D766" s="406"/>
      <c r="E766" s="706"/>
    </row>
    <row r="767" spans="1:5" x14ac:dyDescent="0.2">
      <c r="A767" s="413"/>
      <c r="B767" s="407" t="s">
        <v>104</v>
      </c>
      <c r="C767" s="423">
        <f>'B24'!L10</f>
        <v>0</v>
      </c>
      <c r="D767" s="406"/>
      <c r="E767" s="706"/>
    </row>
    <row r="768" spans="1:5" ht="25.5" x14ac:dyDescent="0.2">
      <c r="A768" s="413"/>
      <c r="B768" s="407" t="s">
        <v>608</v>
      </c>
      <c r="C768" s="423">
        <f>'B24'!M10</f>
        <v>0</v>
      </c>
      <c r="D768" s="406"/>
      <c r="E768" s="706"/>
    </row>
    <row r="769" spans="1:5" ht="25.5" x14ac:dyDescent="0.2">
      <c r="A769" s="413"/>
      <c r="B769" s="407" t="s">
        <v>609</v>
      </c>
      <c r="C769" s="423">
        <f>'B24'!N10</f>
        <v>0</v>
      </c>
      <c r="D769" s="406"/>
      <c r="E769" s="706"/>
    </row>
    <row r="770" spans="1:5" x14ac:dyDescent="0.2">
      <c r="A770" s="413"/>
      <c r="B770" s="407" t="s">
        <v>132</v>
      </c>
      <c r="C770" s="423">
        <f>'B24'!O10</f>
        <v>0</v>
      </c>
      <c r="D770" s="406"/>
      <c r="E770" s="706"/>
    </row>
    <row r="771" spans="1:5" x14ac:dyDescent="0.2">
      <c r="A771" s="436"/>
      <c r="B771" s="407" t="s">
        <v>73</v>
      </c>
      <c r="C771" s="423">
        <f>'B24'!P10</f>
        <v>0</v>
      </c>
      <c r="D771" s="405"/>
      <c r="E771" s="706"/>
    </row>
    <row r="772" spans="1:5" x14ac:dyDescent="0.2">
      <c r="A772" s="436"/>
      <c r="B772" s="407" t="s">
        <v>74</v>
      </c>
      <c r="C772" s="423">
        <f>'B24'!Q10</f>
        <v>0</v>
      </c>
      <c r="D772" s="437"/>
      <c r="E772" s="706"/>
    </row>
    <row r="773" spans="1:5" x14ac:dyDescent="0.2">
      <c r="A773" s="436"/>
      <c r="B773" s="407" t="s">
        <v>161</v>
      </c>
      <c r="C773" s="423">
        <f>'B24'!R10</f>
        <v>0</v>
      </c>
      <c r="D773" s="405"/>
      <c r="E773" s="706"/>
    </row>
    <row r="774" spans="1:5" x14ac:dyDescent="0.2">
      <c r="A774" s="436"/>
      <c r="B774" s="407" t="s">
        <v>610</v>
      </c>
      <c r="C774" s="423">
        <f>'B24'!S10</f>
        <v>0</v>
      </c>
      <c r="D774" s="405"/>
      <c r="E774" s="706"/>
    </row>
    <row r="775" spans="1:5" x14ac:dyDescent="0.2">
      <c r="A775" s="436"/>
      <c r="B775" s="407" t="s">
        <v>12</v>
      </c>
      <c r="C775" s="423">
        <f>'B24'!T10</f>
        <v>0</v>
      </c>
      <c r="D775" s="405"/>
      <c r="E775" s="706"/>
    </row>
    <row r="776" spans="1:5" ht="13.5" x14ac:dyDescent="0.2">
      <c r="A776" s="436"/>
      <c r="B776" s="411" t="s">
        <v>295</v>
      </c>
      <c r="C776" s="447"/>
      <c r="D776" s="405"/>
      <c r="E776" s="706"/>
    </row>
    <row r="777" spans="1:5" x14ac:dyDescent="0.2">
      <c r="A777" s="436"/>
      <c r="B777" s="707" t="s">
        <v>708</v>
      </c>
      <c r="C777" s="671">
        <f>'B24'!U10</f>
        <v>0</v>
      </c>
      <c r="D777" s="405"/>
      <c r="E777" s="706"/>
    </row>
    <row r="778" spans="1:5" x14ac:dyDescent="0.2">
      <c r="A778" s="436"/>
      <c r="B778" s="707" t="s">
        <v>709</v>
      </c>
      <c r="C778" s="671">
        <f>'B24'!V10</f>
        <v>0</v>
      </c>
      <c r="D778" s="405"/>
      <c r="E778" s="706"/>
    </row>
    <row r="779" spans="1:5" x14ac:dyDescent="0.2">
      <c r="A779" s="436"/>
      <c r="B779" s="707" t="s">
        <v>328</v>
      </c>
      <c r="C779" s="671">
        <f>'B24'!W10</f>
        <v>0</v>
      </c>
      <c r="D779" s="405"/>
      <c r="E779" s="706"/>
    </row>
    <row r="780" spans="1:5" x14ac:dyDescent="0.2">
      <c r="A780" s="436"/>
      <c r="B780" s="707" t="s">
        <v>710</v>
      </c>
      <c r="C780" s="423">
        <f>'B24'!X10</f>
        <v>0</v>
      </c>
      <c r="D780" s="405"/>
      <c r="E780" s="706"/>
    </row>
    <row r="781" spans="1:5" x14ac:dyDescent="0.2">
      <c r="A781" s="436"/>
      <c r="B781" s="708" t="s">
        <v>332</v>
      </c>
      <c r="C781" s="671">
        <f>'B24'!Y10</f>
        <v>0</v>
      </c>
      <c r="D781" s="405"/>
      <c r="E781" s="706"/>
    </row>
    <row r="782" spans="1:5" x14ac:dyDescent="0.2">
      <c r="A782" s="436"/>
      <c r="B782" s="707" t="s">
        <v>396</v>
      </c>
      <c r="C782" s="671">
        <f>'B24'!Z10</f>
        <v>0</v>
      </c>
      <c r="D782" s="405"/>
      <c r="E782" s="706"/>
    </row>
    <row r="783" spans="1:5" x14ac:dyDescent="0.2">
      <c r="A783" s="436"/>
      <c r="B783" s="707" t="s">
        <v>395</v>
      </c>
      <c r="C783" s="671">
        <f>'B24'!AA10</f>
        <v>0</v>
      </c>
      <c r="D783" s="405"/>
      <c r="E783" s="706"/>
    </row>
    <row r="784" spans="1:5" x14ac:dyDescent="0.2">
      <c r="A784" s="436"/>
      <c r="B784" s="707" t="s">
        <v>222</v>
      </c>
      <c r="C784" s="423">
        <f>'B24'!AB10</f>
        <v>0</v>
      </c>
      <c r="D784" s="405"/>
      <c r="E784" s="706"/>
    </row>
    <row r="785" spans="1:5" x14ac:dyDescent="0.2">
      <c r="A785" s="436"/>
      <c r="B785" s="407" t="s">
        <v>638</v>
      </c>
      <c r="C785" s="423">
        <f>'B24'!AC10</f>
        <v>0</v>
      </c>
      <c r="D785" s="405"/>
      <c r="E785" s="706"/>
    </row>
    <row r="786" spans="1:5" x14ac:dyDescent="0.2">
      <c r="A786" s="400" t="s">
        <v>592</v>
      </c>
      <c r="B786" s="434" t="s">
        <v>394</v>
      </c>
      <c r="C786" s="423"/>
      <c r="D786" s="676" t="s">
        <v>253</v>
      </c>
      <c r="E786" s="706"/>
    </row>
    <row r="787" spans="1:5" x14ac:dyDescent="0.2">
      <c r="A787" s="400"/>
      <c r="B787" s="409" t="s">
        <v>723</v>
      </c>
      <c r="C787" s="673">
        <f>'B25'!C37</f>
        <v>0</v>
      </c>
      <c r="D787" s="405"/>
      <c r="E787" s="706"/>
    </row>
    <row r="788" spans="1:5" ht="13.5" x14ac:dyDescent="0.2">
      <c r="A788" s="400"/>
      <c r="B788" s="427" t="s">
        <v>255</v>
      </c>
      <c r="C788" s="423"/>
      <c r="D788" s="405"/>
      <c r="E788" s="706"/>
    </row>
    <row r="789" spans="1:5" x14ac:dyDescent="0.2">
      <c r="A789" s="400"/>
      <c r="B789" s="422" t="s">
        <v>257</v>
      </c>
      <c r="C789" s="423">
        <f>'B25'!D37</f>
        <v>3</v>
      </c>
      <c r="D789" s="405"/>
      <c r="E789" s="706"/>
    </row>
    <row r="790" spans="1:5" x14ac:dyDescent="0.2">
      <c r="A790" s="400"/>
      <c r="B790" s="422" t="s">
        <v>258</v>
      </c>
      <c r="C790" s="423">
        <f>'B25'!E37</f>
        <v>2</v>
      </c>
      <c r="D790" s="405"/>
      <c r="E790" s="706"/>
    </row>
    <row r="791" spans="1:5" ht="13.5" x14ac:dyDescent="0.2">
      <c r="A791" s="400"/>
      <c r="B791" s="427" t="s">
        <v>279</v>
      </c>
      <c r="C791" s="423"/>
      <c r="D791" s="405"/>
      <c r="E791" s="706"/>
    </row>
    <row r="792" spans="1:5" x14ac:dyDescent="0.2">
      <c r="A792" s="400"/>
      <c r="B792" s="422" t="s">
        <v>400</v>
      </c>
      <c r="C792" s="423">
        <f>'B25'!H37</f>
        <v>1</v>
      </c>
      <c r="D792" s="405"/>
      <c r="E792" s="706"/>
    </row>
    <row r="793" spans="1:5" x14ac:dyDescent="0.2">
      <c r="A793" s="400"/>
      <c r="B793" s="422" t="s">
        <v>401</v>
      </c>
      <c r="C793" s="423">
        <f>'B25'!H37</f>
        <v>1</v>
      </c>
      <c r="D793" s="405"/>
      <c r="E793" s="706"/>
    </row>
    <row r="794" spans="1:5" x14ac:dyDescent="0.2">
      <c r="A794" s="400"/>
      <c r="B794" s="422" t="s">
        <v>402</v>
      </c>
      <c r="C794" s="423">
        <f>'B25'!I37</f>
        <v>3</v>
      </c>
      <c r="D794" s="405"/>
      <c r="E794" s="706"/>
    </row>
    <row r="795" spans="1:5" x14ac:dyDescent="0.2">
      <c r="A795" s="400"/>
      <c r="B795" s="422" t="s">
        <v>259</v>
      </c>
      <c r="C795" s="423">
        <f>'B25'!J37</f>
        <v>1</v>
      </c>
      <c r="D795" s="405"/>
      <c r="E795" s="706"/>
    </row>
    <row r="796" spans="1:5" x14ac:dyDescent="0.2">
      <c r="A796" s="400"/>
      <c r="B796" s="422" t="s">
        <v>403</v>
      </c>
      <c r="C796" s="423">
        <f>'B25'!K37</f>
        <v>0</v>
      </c>
      <c r="D796" s="405"/>
      <c r="E796" s="706"/>
    </row>
    <row r="797" spans="1:5" x14ac:dyDescent="0.2">
      <c r="A797" s="400"/>
      <c r="B797" s="422" t="s">
        <v>404</v>
      </c>
      <c r="C797" s="423">
        <f>'B25'!L37</f>
        <v>0</v>
      </c>
      <c r="D797" s="405"/>
      <c r="E797" s="706"/>
    </row>
    <row r="798" spans="1:5" ht="13.5" x14ac:dyDescent="0.2">
      <c r="A798" s="400"/>
      <c r="B798" s="427" t="s">
        <v>407</v>
      </c>
      <c r="C798" s="423"/>
      <c r="D798" s="405"/>
      <c r="E798" s="706"/>
    </row>
    <row r="799" spans="1:5" x14ac:dyDescent="0.2">
      <c r="A799" s="400"/>
      <c r="B799" s="422" t="s">
        <v>214</v>
      </c>
      <c r="C799" s="423">
        <f>'B25'!M37</f>
        <v>0</v>
      </c>
      <c r="D799" s="405"/>
      <c r="E799" s="706"/>
    </row>
    <row r="800" spans="1:5" x14ac:dyDescent="0.2">
      <c r="A800" s="400"/>
      <c r="B800" s="422" t="s">
        <v>329</v>
      </c>
      <c r="C800" s="423">
        <f>'B25'!N37</f>
        <v>0</v>
      </c>
      <c r="D800" s="405"/>
      <c r="E800" s="706"/>
    </row>
    <row r="801" spans="1:5" x14ac:dyDescent="0.2">
      <c r="A801" s="400"/>
      <c r="B801" s="422" t="s">
        <v>215</v>
      </c>
      <c r="C801" s="423">
        <f>'B25'!O37</f>
        <v>0</v>
      </c>
      <c r="D801" s="405"/>
      <c r="E801" s="706"/>
    </row>
    <row r="802" spans="1:5" x14ac:dyDescent="0.2">
      <c r="A802" s="400"/>
      <c r="B802" s="422" t="s">
        <v>216</v>
      </c>
      <c r="C802" s="423">
        <f>'B25'!P37</f>
        <v>0</v>
      </c>
      <c r="D802" s="405"/>
      <c r="E802" s="706"/>
    </row>
    <row r="803" spans="1:5" x14ac:dyDescent="0.2">
      <c r="A803" s="400"/>
      <c r="B803" s="422" t="s">
        <v>428</v>
      </c>
      <c r="C803" s="423">
        <f>'B25'!Q37</f>
        <v>0</v>
      </c>
      <c r="D803" s="405"/>
      <c r="E803" s="706"/>
    </row>
    <row r="804" spans="1:5" ht="13.5" x14ac:dyDescent="0.2">
      <c r="A804" s="400"/>
      <c r="B804" s="427" t="s">
        <v>262</v>
      </c>
      <c r="C804" s="423"/>
      <c r="D804" s="405"/>
      <c r="E804" s="706"/>
    </row>
    <row r="805" spans="1:5" x14ac:dyDescent="0.2">
      <c r="A805" s="400"/>
      <c r="B805" s="422" t="s">
        <v>265</v>
      </c>
      <c r="C805" s="423">
        <f>'B25'!R37</f>
        <v>3</v>
      </c>
      <c r="D805" s="405"/>
      <c r="E805" s="706"/>
    </row>
    <row r="806" spans="1:5" x14ac:dyDescent="0.2">
      <c r="A806" s="400"/>
      <c r="B806" s="422" t="s">
        <v>266</v>
      </c>
      <c r="C806" s="423">
        <f>'B25'!S37</f>
        <v>2</v>
      </c>
      <c r="D806" s="405"/>
      <c r="E806" s="706"/>
    </row>
    <row r="807" spans="1:5" x14ac:dyDescent="0.2">
      <c r="A807" s="400"/>
      <c r="B807" s="422" t="s">
        <v>267</v>
      </c>
      <c r="C807" s="423">
        <f>'B25'!T37</f>
        <v>0</v>
      </c>
      <c r="D807" s="405"/>
      <c r="E807" s="706"/>
    </row>
    <row r="808" spans="1:5" ht="13.5" x14ac:dyDescent="0.2">
      <c r="A808" s="400"/>
      <c r="B808" s="427" t="s">
        <v>642</v>
      </c>
      <c r="C808" s="423"/>
      <c r="D808" s="405"/>
      <c r="E808" s="706"/>
    </row>
    <row r="809" spans="1:5" x14ac:dyDescent="0.2">
      <c r="A809" s="400"/>
      <c r="B809" s="422" t="s">
        <v>268</v>
      </c>
      <c r="C809" s="423">
        <f>'B25'!U37</f>
        <v>0</v>
      </c>
      <c r="D809" s="405"/>
      <c r="E809" s="706"/>
    </row>
    <row r="810" spans="1:5" x14ac:dyDescent="0.2">
      <c r="A810" s="400"/>
      <c r="B810" s="422" t="s">
        <v>269</v>
      </c>
      <c r="C810" s="423">
        <f>'B25'!V37</f>
        <v>1</v>
      </c>
      <c r="D810" s="405"/>
      <c r="E810" s="706"/>
    </row>
    <row r="811" spans="1:5" x14ac:dyDescent="0.2">
      <c r="A811" s="400"/>
      <c r="B811" s="422" t="s">
        <v>270</v>
      </c>
      <c r="C811" s="423">
        <f>'B25'!W37</f>
        <v>0</v>
      </c>
      <c r="D811" s="405"/>
      <c r="E811" s="706"/>
    </row>
    <row r="812" spans="1:5" x14ac:dyDescent="0.2">
      <c r="A812" s="400"/>
      <c r="B812" s="422" t="s">
        <v>271</v>
      </c>
      <c r="C812" s="423">
        <f>'B25'!X37</f>
        <v>0</v>
      </c>
      <c r="D812" s="405"/>
      <c r="E812" s="706"/>
    </row>
    <row r="813" spans="1:5" x14ac:dyDescent="0.2">
      <c r="A813" s="400"/>
      <c r="B813" s="422" t="s">
        <v>438</v>
      </c>
      <c r="C813" s="423">
        <f>'B25'!Y37</f>
        <v>4</v>
      </c>
      <c r="D813" s="405"/>
      <c r="E813" s="706"/>
    </row>
    <row r="814" spans="1:5" x14ac:dyDescent="0.2">
      <c r="A814" s="400"/>
      <c r="B814" s="422" t="s">
        <v>439</v>
      </c>
      <c r="C814" s="423">
        <f>'B25'!Z37</f>
        <v>0</v>
      </c>
      <c r="D814" s="405"/>
      <c r="E814" s="706"/>
    </row>
    <row r="815" spans="1:5" x14ac:dyDescent="0.2">
      <c r="A815" s="400"/>
      <c r="B815" s="422" t="s">
        <v>12</v>
      </c>
      <c r="C815" s="423">
        <f>'B25'!AA37</f>
        <v>0</v>
      </c>
      <c r="D815" s="405"/>
      <c r="E815" s="706"/>
    </row>
    <row r="816" spans="1:5" ht="13.5" x14ac:dyDescent="0.2">
      <c r="A816" s="400"/>
      <c r="B816" s="427" t="s">
        <v>280</v>
      </c>
      <c r="C816" s="423"/>
      <c r="D816" s="405"/>
      <c r="E816" s="706"/>
    </row>
    <row r="817" spans="1:5" x14ac:dyDescent="0.2">
      <c r="A817" s="400"/>
      <c r="B817" s="422" t="s">
        <v>218</v>
      </c>
      <c r="C817" s="423">
        <f>'B25'!AB9</f>
        <v>0</v>
      </c>
      <c r="D817" s="405"/>
      <c r="E817" s="706"/>
    </row>
    <row r="818" spans="1:5" x14ac:dyDescent="0.2">
      <c r="A818" s="400"/>
      <c r="B818" s="422" t="s">
        <v>219</v>
      </c>
      <c r="C818" s="423">
        <f>'B25'!AC9</f>
        <v>0</v>
      </c>
      <c r="D818" s="405"/>
      <c r="E818" s="706"/>
    </row>
    <row r="819" spans="1:5" x14ac:dyDescent="0.2">
      <c r="A819" s="400"/>
      <c r="B819" s="422" t="s">
        <v>307</v>
      </c>
      <c r="C819" s="423">
        <f>'B25'!AD9</f>
        <v>0</v>
      </c>
      <c r="D819" s="405"/>
      <c r="E819" s="706"/>
    </row>
    <row r="820" spans="1:5" ht="13.5" x14ac:dyDescent="0.2">
      <c r="A820" s="400"/>
      <c r="B820" s="427" t="s">
        <v>643</v>
      </c>
      <c r="C820" s="423"/>
      <c r="D820" s="405"/>
      <c r="E820" s="706"/>
    </row>
    <row r="821" spans="1:5" x14ac:dyDescent="0.2">
      <c r="A821" s="400"/>
      <c r="B821" s="678" t="s">
        <v>644</v>
      </c>
      <c r="C821" s="423"/>
      <c r="D821" s="405"/>
      <c r="E821" s="706"/>
    </row>
    <row r="822" spans="1:5" x14ac:dyDescent="0.2">
      <c r="A822" s="400"/>
      <c r="B822" s="422" t="s">
        <v>645</v>
      </c>
      <c r="C822" s="423">
        <f>'B25'!AE37</f>
        <v>0</v>
      </c>
      <c r="D822" s="405"/>
      <c r="E822" s="706"/>
    </row>
    <row r="823" spans="1:5" x14ac:dyDescent="0.2">
      <c r="A823" s="400"/>
      <c r="B823" s="422" t="s">
        <v>646</v>
      </c>
      <c r="C823" s="423">
        <f>'B25'!AF37</f>
        <v>0</v>
      </c>
      <c r="D823" s="405"/>
      <c r="E823" s="706"/>
    </row>
    <row r="824" spans="1:5" x14ac:dyDescent="0.2">
      <c r="A824" s="400"/>
      <c r="B824" s="422" t="s">
        <v>647</v>
      </c>
      <c r="C824" s="423">
        <f>'B25'!AG37</f>
        <v>0</v>
      </c>
      <c r="D824" s="405"/>
      <c r="E824" s="706"/>
    </row>
    <row r="825" spans="1:5" x14ac:dyDescent="0.2">
      <c r="A825" s="400"/>
      <c r="B825" s="422" t="s">
        <v>648</v>
      </c>
      <c r="C825" s="423">
        <f>'B25'!AH37</f>
        <v>0</v>
      </c>
      <c r="D825" s="405"/>
      <c r="E825" s="706"/>
    </row>
    <row r="826" spans="1:5" x14ac:dyDescent="0.2">
      <c r="A826" s="400"/>
      <c r="B826" s="422" t="s">
        <v>649</v>
      </c>
      <c r="C826" s="423">
        <f>'B25'!AI37</f>
        <v>0</v>
      </c>
      <c r="D826" s="405"/>
      <c r="E826" s="706"/>
    </row>
    <row r="827" spans="1:5" x14ac:dyDescent="0.2">
      <c r="A827" s="400"/>
      <c r="B827" s="422" t="s">
        <v>650</v>
      </c>
      <c r="C827" s="423">
        <f>'B25'!AJ37</f>
        <v>0</v>
      </c>
      <c r="D827" s="405"/>
      <c r="E827" s="706"/>
    </row>
    <row r="828" spans="1:5" x14ac:dyDescent="0.2">
      <c r="A828" s="400"/>
      <c r="B828" s="678" t="s">
        <v>651</v>
      </c>
      <c r="C828" s="404"/>
      <c r="D828" s="405"/>
      <c r="E828" s="706"/>
    </row>
    <row r="829" spans="1:5" x14ac:dyDescent="0.2">
      <c r="A829" s="400"/>
      <c r="B829" s="407" t="s">
        <v>652</v>
      </c>
      <c r="C829" s="404">
        <f>'B25'!AK37</f>
        <v>0</v>
      </c>
      <c r="D829" s="405"/>
      <c r="E829" s="706"/>
    </row>
    <row r="830" spans="1:5" x14ac:dyDescent="0.2">
      <c r="A830" s="400"/>
      <c r="B830" s="407" t="s">
        <v>653</v>
      </c>
      <c r="C830" s="404">
        <f>'B25'!AL37</f>
        <v>0</v>
      </c>
      <c r="D830" s="405"/>
      <c r="E830" s="706"/>
    </row>
    <row r="831" spans="1:5" ht="13.5" x14ac:dyDescent="0.2">
      <c r="A831" s="400"/>
      <c r="B831" s="427" t="s">
        <v>154</v>
      </c>
      <c r="C831" s="423"/>
      <c r="D831" s="405"/>
      <c r="E831" s="706"/>
    </row>
    <row r="832" spans="1:5" x14ac:dyDescent="0.2">
      <c r="A832" s="400"/>
      <c r="B832" s="422" t="s">
        <v>654</v>
      </c>
      <c r="C832" s="423">
        <f>'B25'!C31</f>
        <v>1</v>
      </c>
      <c r="D832" s="405"/>
      <c r="E832" s="706"/>
    </row>
    <row r="833" spans="1:5" x14ac:dyDescent="0.2">
      <c r="A833" s="400"/>
      <c r="B833" s="422" t="s">
        <v>655</v>
      </c>
      <c r="C833" s="423">
        <f>'B25'!C32</f>
        <v>1</v>
      </c>
      <c r="D833" s="405"/>
      <c r="E833" s="706"/>
    </row>
    <row r="834" spans="1:5" x14ac:dyDescent="0.2">
      <c r="A834" s="400"/>
      <c r="B834" s="422" t="s">
        <v>656</v>
      </c>
      <c r="C834" s="423">
        <f>'B25'!C33</f>
        <v>0</v>
      </c>
      <c r="D834" s="405"/>
      <c r="E834" s="706"/>
    </row>
    <row r="835" spans="1:5" x14ac:dyDescent="0.2">
      <c r="A835" s="400"/>
      <c r="B835" s="422" t="s">
        <v>657</v>
      </c>
      <c r="C835" s="423">
        <f>'B25'!C34</f>
        <v>3</v>
      </c>
      <c r="D835" s="405"/>
      <c r="E835" s="706"/>
    </row>
    <row r="836" spans="1:5" x14ac:dyDescent="0.2">
      <c r="A836" s="400"/>
      <c r="B836" s="422" t="s">
        <v>658</v>
      </c>
      <c r="C836" s="423">
        <f>'B25'!C35</f>
        <v>0</v>
      </c>
      <c r="D836" s="405"/>
      <c r="E836" s="706"/>
    </row>
    <row r="837" spans="1:5" x14ac:dyDescent="0.2">
      <c r="A837" s="436"/>
      <c r="B837" s="407" t="s">
        <v>659</v>
      </c>
      <c r="C837" s="423">
        <f>'B25'!C36</f>
        <v>0</v>
      </c>
      <c r="D837" s="405"/>
      <c r="E837" s="706"/>
    </row>
    <row r="838" spans="1:5" x14ac:dyDescent="0.2">
      <c r="A838" s="401" t="s">
        <v>593</v>
      </c>
      <c r="B838" s="434" t="s">
        <v>594</v>
      </c>
      <c r="C838" s="423"/>
      <c r="D838" s="676" t="s">
        <v>254</v>
      </c>
      <c r="E838" s="706"/>
    </row>
    <row r="839" spans="1:5" x14ac:dyDescent="0.2">
      <c r="A839" s="401"/>
      <c r="B839" s="409" t="s">
        <v>660</v>
      </c>
      <c r="C839" s="423">
        <f>'B26'!C13</f>
        <v>0</v>
      </c>
      <c r="D839" s="405"/>
      <c r="E839" s="706"/>
    </row>
    <row r="840" spans="1:5" ht="13.5" x14ac:dyDescent="0.2">
      <c r="A840" s="401"/>
      <c r="B840" s="411" t="s">
        <v>206</v>
      </c>
      <c r="C840" s="423"/>
      <c r="D840" s="405"/>
      <c r="E840" s="706"/>
    </row>
    <row r="841" spans="1:5" x14ac:dyDescent="0.2">
      <c r="A841" s="401"/>
      <c r="B841" s="407" t="s">
        <v>208</v>
      </c>
      <c r="C841" s="423">
        <f>'B26'!F13</f>
        <v>0</v>
      </c>
      <c r="D841" s="405"/>
      <c r="E841" s="706"/>
    </row>
    <row r="842" spans="1:5" x14ac:dyDescent="0.2">
      <c r="A842" s="401"/>
      <c r="B842" s="407" t="s">
        <v>209</v>
      </c>
      <c r="C842" s="423">
        <f>'B26'!G13</f>
        <v>0</v>
      </c>
      <c r="D842" s="405"/>
      <c r="E842" s="706"/>
    </row>
    <row r="843" spans="1:5" x14ac:dyDescent="0.2">
      <c r="A843" s="401"/>
      <c r="B843" s="407" t="s">
        <v>211</v>
      </c>
      <c r="C843" s="423">
        <f>'B26'!I13</f>
        <v>0</v>
      </c>
      <c r="D843" s="405"/>
      <c r="E843" s="706"/>
    </row>
    <row r="844" spans="1:5" ht="13.5" x14ac:dyDescent="0.2">
      <c r="A844" s="401"/>
      <c r="B844" s="411" t="s">
        <v>207</v>
      </c>
      <c r="C844" s="423"/>
      <c r="D844" s="405"/>
      <c r="E844" s="706"/>
    </row>
    <row r="845" spans="1:5" x14ac:dyDescent="0.2">
      <c r="A845" s="401"/>
      <c r="B845" s="418" t="s">
        <v>661</v>
      </c>
      <c r="C845" s="423"/>
      <c r="D845" s="405"/>
      <c r="E845" s="706"/>
    </row>
    <row r="846" spans="1:5" x14ac:dyDescent="0.2">
      <c r="A846" s="401"/>
      <c r="B846" s="407" t="s">
        <v>668</v>
      </c>
      <c r="C846" s="404">
        <f>'B26'!L13</f>
        <v>0</v>
      </c>
      <c r="D846" s="403"/>
      <c r="E846" s="706"/>
    </row>
    <row r="847" spans="1:5" x14ac:dyDescent="0.2">
      <c r="A847" s="401"/>
      <c r="B847" s="407" t="s">
        <v>669</v>
      </c>
      <c r="C847" s="404">
        <f>'B26'!M13</f>
        <v>0</v>
      </c>
      <c r="D847" s="405"/>
      <c r="E847" s="706"/>
    </row>
    <row r="848" spans="1:5" x14ac:dyDescent="0.2">
      <c r="A848" s="401"/>
      <c r="B848" s="407" t="s">
        <v>670</v>
      </c>
      <c r="C848" s="404">
        <f>'B26'!N13</f>
        <v>0</v>
      </c>
      <c r="D848" s="405"/>
      <c r="E848" s="706"/>
    </row>
    <row r="849" spans="1:5" x14ac:dyDescent="0.2">
      <c r="A849" s="401"/>
      <c r="B849" s="407" t="s">
        <v>671</v>
      </c>
      <c r="C849" s="404">
        <f>'B26'!O13</f>
        <v>0</v>
      </c>
      <c r="D849" s="405"/>
      <c r="E849" s="706"/>
    </row>
    <row r="850" spans="1:5" x14ac:dyDescent="0.2">
      <c r="A850" s="401"/>
      <c r="B850" s="418" t="s">
        <v>662</v>
      </c>
      <c r="C850" s="423"/>
      <c r="D850" s="405"/>
      <c r="E850" s="706"/>
    </row>
    <row r="851" spans="1:5" x14ac:dyDescent="0.2">
      <c r="A851" s="401"/>
      <c r="B851" s="407" t="s">
        <v>672</v>
      </c>
      <c r="C851" s="404">
        <f>'B26'!P13</f>
        <v>0</v>
      </c>
      <c r="D851" s="403"/>
      <c r="E851" s="706"/>
    </row>
    <row r="852" spans="1:5" x14ac:dyDescent="0.2">
      <c r="A852" s="401"/>
      <c r="B852" s="407" t="s">
        <v>673</v>
      </c>
      <c r="C852" s="404">
        <f>'B26'!Q13</f>
        <v>0</v>
      </c>
      <c r="D852" s="405"/>
      <c r="E852" s="706"/>
    </row>
    <row r="853" spans="1:5" x14ac:dyDescent="0.2">
      <c r="A853" s="401"/>
      <c r="B853" s="407" t="s">
        <v>674</v>
      </c>
      <c r="C853" s="404">
        <f>'B26'!R13</f>
        <v>0</v>
      </c>
      <c r="D853" s="405"/>
      <c r="E853" s="706"/>
    </row>
    <row r="854" spans="1:5" x14ac:dyDescent="0.2">
      <c r="A854" s="401"/>
      <c r="B854" s="418" t="s">
        <v>663</v>
      </c>
      <c r="C854" s="404"/>
      <c r="D854" s="405"/>
      <c r="E854" s="706"/>
    </row>
    <row r="855" spans="1:5" x14ac:dyDescent="0.2">
      <c r="A855" s="401"/>
      <c r="B855" s="407" t="s">
        <v>675</v>
      </c>
      <c r="C855" s="404">
        <f>'B26'!S13</f>
        <v>0</v>
      </c>
      <c r="D855" s="405"/>
      <c r="E855" s="706"/>
    </row>
    <row r="856" spans="1:5" x14ac:dyDescent="0.2">
      <c r="A856" s="401"/>
      <c r="B856" s="407" t="s">
        <v>676</v>
      </c>
      <c r="C856" s="404">
        <f>'B26'!T13</f>
        <v>0</v>
      </c>
      <c r="D856" s="405"/>
      <c r="E856" s="706"/>
    </row>
    <row r="857" spans="1:5" x14ac:dyDescent="0.2">
      <c r="A857" s="401"/>
      <c r="B857" s="407" t="s">
        <v>677</v>
      </c>
      <c r="C857" s="404">
        <f>'B26'!U13</f>
        <v>0</v>
      </c>
      <c r="D857" s="405"/>
      <c r="E857" s="706"/>
    </row>
    <row r="858" spans="1:5" x14ac:dyDescent="0.2">
      <c r="A858" s="401"/>
      <c r="B858" s="418" t="s">
        <v>664</v>
      </c>
      <c r="C858" s="404"/>
      <c r="D858" s="405"/>
      <c r="E858" s="706"/>
    </row>
    <row r="859" spans="1:5" x14ac:dyDescent="0.2">
      <c r="A859" s="401"/>
      <c r="B859" s="407" t="s">
        <v>678</v>
      </c>
      <c r="C859" s="404">
        <f>'B26'!V13</f>
        <v>0</v>
      </c>
      <c r="D859" s="405"/>
      <c r="E859" s="706"/>
    </row>
    <row r="860" spans="1:5" x14ac:dyDescent="0.2">
      <c r="A860" s="401"/>
      <c r="B860" s="407" t="s">
        <v>679</v>
      </c>
      <c r="C860" s="404">
        <f>'B26'!W13</f>
        <v>0</v>
      </c>
      <c r="D860" s="405"/>
      <c r="E860" s="706"/>
    </row>
    <row r="861" spans="1:5" x14ac:dyDescent="0.2">
      <c r="A861" s="401"/>
      <c r="B861" s="407" t="s">
        <v>680</v>
      </c>
      <c r="C861" s="404">
        <f>'B26'!X13</f>
        <v>0</v>
      </c>
      <c r="D861" s="405"/>
      <c r="E861" s="706"/>
    </row>
    <row r="862" spans="1:5" x14ac:dyDescent="0.2">
      <c r="A862" s="401"/>
      <c r="B862" s="407" t="s">
        <v>681</v>
      </c>
      <c r="C862" s="404">
        <f>'B26'!Y13</f>
        <v>0</v>
      </c>
      <c r="D862" s="405"/>
      <c r="E862" s="706"/>
    </row>
    <row r="863" spans="1:5" x14ac:dyDescent="0.2">
      <c r="A863" s="401"/>
      <c r="B863" s="418" t="s">
        <v>665</v>
      </c>
      <c r="C863" s="404"/>
      <c r="D863" s="405"/>
      <c r="E863" s="706"/>
    </row>
    <row r="864" spans="1:5" x14ac:dyDescent="0.2">
      <c r="A864" s="401"/>
      <c r="B864" s="407" t="s">
        <v>682</v>
      </c>
      <c r="C864" s="404">
        <f>'B26'!Z13</f>
        <v>0</v>
      </c>
      <c r="D864" s="405"/>
      <c r="E864" s="706"/>
    </row>
    <row r="865" spans="1:5" x14ac:dyDescent="0.2">
      <c r="A865" s="401"/>
      <c r="B865" s="407" t="s">
        <v>683</v>
      </c>
      <c r="C865" s="404">
        <f>'B26'!AA13</f>
        <v>0</v>
      </c>
      <c r="D865" s="405"/>
      <c r="E865" s="706"/>
    </row>
    <row r="866" spans="1:5" x14ac:dyDescent="0.2">
      <c r="A866" s="401"/>
      <c r="B866" s="407" t="s">
        <v>684</v>
      </c>
      <c r="C866" s="404">
        <f>'B26'!AB13</f>
        <v>0</v>
      </c>
      <c r="D866" s="405"/>
      <c r="E866" s="706"/>
    </row>
    <row r="867" spans="1:5" x14ac:dyDescent="0.2">
      <c r="A867" s="401"/>
      <c r="B867" s="407" t="s">
        <v>685</v>
      </c>
      <c r="C867" s="404">
        <f>'B26'!AC13</f>
        <v>0</v>
      </c>
      <c r="D867" s="405"/>
      <c r="E867" s="706"/>
    </row>
    <row r="868" spans="1:5" x14ac:dyDescent="0.2">
      <c r="A868" s="401"/>
      <c r="B868" s="418" t="s">
        <v>666</v>
      </c>
      <c r="C868" s="423"/>
      <c r="D868" s="405"/>
      <c r="E868" s="706"/>
    </row>
    <row r="869" spans="1:5" x14ac:dyDescent="0.2">
      <c r="A869" s="401"/>
      <c r="B869" s="407" t="s">
        <v>686</v>
      </c>
      <c r="C869" s="404">
        <f>'B26'!AD13</f>
        <v>0</v>
      </c>
      <c r="D869" s="403"/>
      <c r="E869" s="706"/>
    </row>
    <row r="870" spans="1:5" x14ac:dyDescent="0.2">
      <c r="A870" s="401"/>
      <c r="B870" s="407" t="s">
        <v>687</v>
      </c>
      <c r="C870" s="404">
        <f>'B26'!AE13</f>
        <v>0</v>
      </c>
      <c r="D870" s="401"/>
      <c r="E870" s="706"/>
    </row>
    <row r="871" spans="1:5" x14ac:dyDescent="0.2">
      <c r="A871" s="401"/>
      <c r="B871" s="407" t="s">
        <v>688</v>
      </c>
      <c r="C871" s="404">
        <f>'B26'!AF13</f>
        <v>0</v>
      </c>
      <c r="D871" s="405"/>
      <c r="E871" s="706"/>
    </row>
    <row r="872" spans="1:5" x14ac:dyDescent="0.2">
      <c r="A872" s="401"/>
      <c r="B872" s="407" t="s">
        <v>689</v>
      </c>
      <c r="C872" s="404">
        <f>'B26'!AG13</f>
        <v>0</v>
      </c>
      <c r="D872" s="405"/>
      <c r="E872" s="706"/>
    </row>
    <row r="873" spans="1:5" x14ac:dyDescent="0.2">
      <c r="A873" s="401"/>
      <c r="B873" s="407" t="s">
        <v>690</v>
      </c>
      <c r="C873" s="404">
        <f>'B26'!AH13</f>
        <v>0</v>
      </c>
      <c r="D873" s="401"/>
      <c r="E873" s="706"/>
    </row>
    <row r="874" spans="1:5" x14ac:dyDescent="0.2">
      <c r="A874" s="401"/>
      <c r="B874" s="407" t="s">
        <v>691</v>
      </c>
      <c r="C874" s="404">
        <f>'B26'!AI13</f>
        <v>0</v>
      </c>
      <c r="D874" s="405"/>
      <c r="E874" s="706"/>
    </row>
    <row r="875" spans="1:5" x14ac:dyDescent="0.2">
      <c r="A875" s="401"/>
      <c r="B875" s="407" t="s">
        <v>659</v>
      </c>
      <c r="C875" s="404">
        <f>'B26'!AJ13</f>
        <v>0</v>
      </c>
      <c r="D875" s="405"/>
      <c r="E875" s="706"/>
    </row>
    <row r="876" spans="1:5" ht="13.5" x14ac:dyDescent="0.25">
      <c r="A876" s="436"/>
      <c r="B876" s="681" t="s">
        <v>667</v>
      </c>
      <c r="C876" s="679"/>
      <c r="D876" s="680"/>
      <c r="E876" s="706"/>
    </row>
    <row r="877" spans="1:5" x14ac:dyDescent="0.2">
      <c r="A877" s="436"/>
      <c r="B877" s="445" t="s">
        <v>692</v>
      </c>
      <c r="C877" s="671">
        <f>'B26'!AK13</f>
        <v>0</v>
      </c>
      <c r="D877" s="444"/>
      <c r="E877" s="706"/>
    </row>
    <row r="878" spans="1:5" x14ac:dyDescent="0.2">
      <c r="A878" s="436"/>
      <c r="B878" s="445" t="s">
        <v>693</v>
      </c>
      <c r="C878" s="671">
        <f>'B26'!AL13</f>
        <v>0</v>
      </c>
      <c r="D878" s="444"/>
      <c r="E878" s="706"/>
    </row>
    <row r="879" spans="1:5" x14ac:dyDescent="0.2">
      <c r="A879" s="436"/>
      <c r="B879" s="445" t="s">
        <v>659</v>
      </c>
      <c r="C879" s="671">
        <f>'B26'!AM13</f>
        <v>0</v>
      </c>
      <c r="D879" s="444"/>
      <c r="E879" s="706"/>
    </row>
  </sheetData>
  <pageMargins left="0.31496062992125984" right="0.23622047244094491" top="0.31496062992125984" bottom="0.2755905511811023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C00000"/>
    <pageSetUpPr fitToPage="1"/>
  </sheetPr>
  <dimension ref="A1:AF34"/>
  <sheetViews>
    <sheetView showGridLines="0" topLeftCell="A10" zoomScaleNormal="100" workbookViewId="0">
      <selection activeCell="K8" sqref="K8"/>
    </sheetView>
  </sheetViews>
  <sheetFormatPr defaultColWidth="9.140625" defaultRowHeight="12.75" x14ac:dyDescent="0.2"/>
  <cols>
    <col min="1" max="1" width="4.42578125" customWidth="1"/>
    <col min="2" max="2" width="27.7109375" style="712" customWidth="1"/>
    <col min="3" max="3" width="6.7109375" style="12" customWidth="1"/>
    <col min="4" max="4" width="5.28515625" customWidth="1"/>
    <col min="5" max="11" width="4.85546875" customWidth="1"/>
    <col min="12" max="12" width="8.42578125" customWidth="1"/>
    <col min="13" max="13" width="4.85546875" customWidth="1"/>
    <col min="14" max="14" width="8" customWidth="1"/>
    <col min="15" max="15" width="5.5703125" customWidth="1"/>
    <col min="16" max="16" width="5.7109375" customWidth="1"/>
    <col min="17" max="17" width="6.28515625" customWidth="1"/>
    <col min="18" max="18" width="6" customWidth="1"/>
    <col min="19" max="19" width="5.28515625" customWidth="1"/>
    <col min="20" max="28" width="4.85546875" customWidth="1"/>
    <col min="29" max="29" width="6" customWidth="1"/>
    <col min="30" max="30" width="4.42578125" customWidth="1"/>
    <col min="31" max="31" width="5.85546875" customWidth="1"/>
    <col min="32" max="32" width="6" customWidth="1"/>
  </cols>
  <sheetData>
    <row r="1" spans="1:32" ht="18.75" x14ac:dyDescent="0.3">
      <c r="A1" s="842" t="s">
        <v>46</v>
      </c>
      <c r="B1" s="842"/>
      <c r="C1" s="842"/>
      <c r="D1" s="842"/>
      <c r="E1" s="842"/>
      <c r="F1" s="842"/>
      <c r="G1" s="842"/>
      <c r="H1" s="842"/>
      <c r="I1" s="842"/>
      <c r="J1" s="842"/>
      <c r="K1" s="842"/>
      <c r="L1" s="842"/>
      <c r="M1" s="842"/>
      <c r="N1" s="842"/>
      <c r="O1" s="842"/>
      <c r="P1" s="842"/>
      <c r="Q1" s="842"/>
      <c r="R1" s="842"/>
      <c r="S1" s="842"/>
      <c r="T1" s="842"/>
      <c r="U1" s="842"/>
      <c r="V1" s="842"/>
      <c r="W1" s="842"/>
      <c r="X1" s="842"/>
      <c r="Y1" s="842"/>
      <c r="Z1" s="856" t="s">
        <v>243</v>
      </c>
      <c r="AA1" s="857"/>
      <c r="AB1" s="858"/>
    </row>
    <row r="2" spans="1:32" ht="19.5" customHeight="1" x14ac:dyDescent="0.2">
      <c r="B2" s="709"/>
      <c r="C2" s="149"/>
      <c r="D2" s="709"/>
      <c r="E2" s="709"/>
      <c r="F2" s="709"/>
      <c r="G2" s="709"/>
      <c r="H2" s="709"/>
      <c r="I2" s="709"/>
      <c r="J2" s="709"/>
      <c r="K2" s="709"/>
      <c r="L2" s="709"/>
      <c r="M2" s="709"/>
      <c r="N2" s="709"/>
      <c r="O2" s="709"/>
      <c r="P2" s="709"/>
      <c r="Q2" s="348"/>
      <c r="R2" s="348"/>
      <c r="S2" s="348"/>
      <c r="T2" s="348"/>
      <c r="U2" s="348"/>
      <c r="V2" s="348"/>
      <c r="W2" s="348"/>
      <c r="X2" s="859" t="s">
        <v>45</v>
      </c>
      <c r="Y2" s="859"/>
      <c r="Z2" s="859"/>
      <c r="AA2" s="859"/>
      <c r="AB2" s="859"/>
      <c r="AC2" s="242"/>
      <c r="AD2" s="242"/>
      <c r="AE2" s="242"/>
      <c r="AF2" s="242"/>
    </row>
    <row r="3" spans="1:32" ht="21.75" customHeight="1" x14ac:dyDescent="0.2">
      <c r="A3" s="860" t="s">
        <v>225</v>
      </c>
      <c r="B3" s="860" t="s">
        <v>39</v>
      </c>
      <c r="C3" s="869" t="s">
        <v>44</v>
      </c>
      <c r="D3" s="872" t="s">
        <v>3</v>
      </c>
      <c r="E3" s="873"/>
      <c r="F3" s="873"/>
      <c r="G3" s="873"/>
      <c r="H3" s="873"/>
      <c r="I3" s="873"/>
      <c r="J3" s="873"/>
      <c r="K3" s="874"/>
      <c r="L3" s="867" t="s">
        <v>4</v>
      </c>
      <c r="M3" s="868"/>
      <c r="N3" s="868"/>
      <c r="O3" s="868"/>
      <c r="P3" s="868"/>
      <c r="Q3" s="868"/>
      <c r="R3" s="868"/>
      <c r="S3" s="868"/>
      <c r="T3" s="868"/>
      <c r="U3" s="868"/>
      <c r="V3" s="868"/>
      <c r="W3" s="868"/>
      <c r="X3" s="863" t="s">
        <v>5</v>
      </c>
      <c r="Y3" s="863"/>
      <c r="Z3" s="863"/>
      <c r="AA3" s="863"/>
      <c r="AB3" s="863"/>
    </row>
    <row r="4" spans="1:32" ht="21.75" customHeight="1" x14ac:dyDescent="0.2">
      <c r="A4" s="861"/>
      <c r="B4" s="861"/>
      <c r="C4" s="870"/>
      <c r="D4" s="854" t="s">
        <v>43</v>
      </c>
      <c r="E4" s="854" t="s">
        <v>38</v>
      </c>
      <c r="F4" s="854" t="s">
        <v>42</v>
      </c>
      <c r="G4" s="854" t="s">
        <v>478</v>
      </c>
      <c r="H4" s="854" t="s">
        <v>481</v>
      </c>
      <c r="I4" s="854" t="s">
        <v>482</v>
      </c>
      <c r="J4" s="854" t="s">
        <v>231</v>
      </c>
      <c r="K4" s="854" t="s">
        <v>37</v>
      </c>
      <c r="L4" s="854" t="s">
        <v>345</v>
      </c>
      <c r="M4" s="875" t="s">
        <v>104</v>
      </c>
      <c r="N4" s="854" t="s">
        <v>346</v>
      </c>
      <c r="O4" s="854" t="s">
        <v>703</v>
      </c>
      <c r="P4" s="854" t="s">
        <v>704</v>
      </c>
      <c r="Q4" s="854" t="s">
        <v>614</v>
      </c>
      <c r="R4" s="854" t="s">
        <v>348</v>
      </c>
      <c r="S4" s="854" t="s">
        <v>41</v>
      </c>
      <c r="T4" s="854" t="s">
        <v>40</v>
      </c>
      <c r="U4" s="854" t="s">
        <v>613</v>
      </c>
      <c r="V4" s="854" t="s">
        <v>484</v>
      </c>
      <c r="W4" s="854" t="s">
        <v>12</v>
      </c>
      <c r="X4" s="854" t="s">
        <v>13</v>
      </c>
      <c r="Y4" s="854" t="s">
        <v>14</v>
      </c>
      <c r="Z4" s="864" t="s">
        <v>15</v>
      </c>
      <c r="AA4" s="865"/>
      <c r="AB4" s="866"/>
    </row>
    <row r="5" spans="1:32" ht="133.5" customHeight="1" x14ac:dyDescent="0.2">
      <c r="A5" s="862"/>
      <c r="B5" s="862"/>
      <c r="C5" s="871"/>
      <c r="D5" s="855"/>
      <c r="E5" s="855"/>
      <c r="F5" s="855"/>
      <c r="G5" s="855"/>
      <c r="H5" s="855"/>
      <c r="I5" s="855"/>
      <c r="J5" s="855"/>
      <c r="K5" s="855"/>
      <c r="L5" s="855"/>
      <c r="M5" s="876"/>
      <c r="N5" s="855"/>
      <c r="O5" s="855"/>
      <c r="P5" s="855"/>
      <c r="Q5" s="855"/>
      <c r="R5" s="855"/>
      <c r="S5" s="855"/>
      <c r="T5" s="855"/>
      <c r="U5" s="855"/>
      <c r="V5" s="855"/>
      <c r="W5" s="855"/>
      <c r="X5" s="855"/>
      <c r="Y5" s="855"/>
      <c r="Z5" s="698" t="s">
        <v>389</v>
      </c>
      <c r="AA5" s="686" t="s">
        <v>17</v>
      </c>
      <c r="AB5" s="686" t="s">
        <v>18</v>
      </c>
      <c r="AC5" s="714"/>
    </row>
    <row r="6" spans="1:32" s="710" customFormat="1" ht="16.5" customHeight="1" x14ac:dyDescent="0.2">
      <c r="A6" s="705">
        <v>1</v>
      </c>
      <c r="B6" s="705">
        <v>2</v>
      </c>
      <c r="C6" s="705">
        <v>3</v>
      </c>
      <c r="D6" s="705">
        <v>4</v>
      </c>
      <c r="E6" s="705">
        <v>5</v>
      </c>
      <c r="F6" s="705">
        <v>6</v>
      </c>
      <c r="G6" s="705">
        <v>7</v>
      </c>
      <c r="H6" s="705">
        <v>8</v>
      </c>
      <c r="I6" s="705">
        <v>9</v>
      </c>
      <c r="J6" s="705">
        <v>10</v>
      </c>
      <c r="K6" s="705">
        <v>11</v>
      </c>
      <c r="L6" s="705">
        <v>12</v>
      </c>
      <c r="M6" s="705">
        <v>13</v>
      </c>
      <c r="N6" s="705">
        <v>14</v>
      </c>
      <c r="O6" s="705">
        <v>15</v>
      </c>
      <c r="P6" s="705">
        <v>16</v>
      </c>
      <c r="Q6" s="705">
        <v>17</v>
      </c>
      <c r="R6" s="705">
        <v>18</v>
      </c>
      <c r="S6" s="705">
        <v>19</v>
      </c>
      <c r="T6" s="705">
        <v>20</v>
      </c>
      <c r="U6" s="705">
        <v>21</v>
      </c>
      <c r="V6" s="705">
        <v>22</v>
      </c>
      <c r="W6" s="705">
        <v>23</v>
      </c>
      <c r="X6" s="705">
        <v>24</v>
      </c>
      <c r="Y6" s="705">
        <v>25</v>
      </c>
      <c r="Z6" s="705">
        <v>26</v>
      </c>
      <c r="AA6" s="705">
        <v>27</v>
      </c>
      <c r="AB6" s="705">
        <v>28</v>
      </c>
      <c r="AC6" s="715"/>
    </row>
    <row r="7" spans="1:32" ht="26.25" customHeight="1" x14ac:dyDescent="0.2">
      <c r="A7" s="261" t="s">
        <v>19</v>
      </c>
      <c r="B7" s="243" t="s">
        <v>39</v>
      </c>
      <c r="C7" s="322">
        <f>SUM(C8:C16)</f>
        <v>0</v>
      </c>
      <c r="D7" s="322">
        <f t="shared" ref="D7:I7" si="0">SUM(D8:D16)</f>
        <v>0</v>
      </c>
      <c r="E7" s="322">
        <f t="shared" si="0"/>
        <v>0</v>
      </c>
      <c r="F7" s="322">
        <f t="shared" si="0"/>
        <v>0</v>
      </c>
      <c r="G7" s="322">
        <f t="shared" si="0"/>
        <v>0</v>
      </c>
      <c r="H7" s="322">
        <f t="shared" si="0"/>
        <v>0</v>
      </c>
      <c r="I7" s="322">
        <f t="shared" si="0"/>
        <v>0</v>
      </c>
      <c r="J7" s="322">
        <f t="shared" ref="J7:AB7" si="1">SUM(J8:J16)</f>
        <v>0</v>
      </c>
      <c r="K7" s="322">
        <f t="shared" si="1"/>
        <v>0</v>
      </c>
      <c r="L7" s="322">
        <v>0</v>
      </c>
      <c r="M7" s="322">
        <f t="shared" si="1"/>
        <v>1</v>
      </c>
      <c r="N7" s="322">
        <f t="shared" si="1"/>
        <v>0</v>
      </c>
      <c r="O7" s="322">
        <f t="shared" si="1"/>
        <v>0</v>
      </c>
      <c r="P7" s="322">
        <f t="shared" si="1"/>
        <v>0</v>
      </c>
      <c r="Q7" s="322">
        <f t="shared" si="1"/>
        <v>0</v>
      </c>
      <c r="R7" s="322">
        <f t="shared" si="1"/>
        <v>0</v>
      </c>
      <c r="S7" s="322">
        <f t="shared" si="1"/>
        <v>0</v>
      </c>
      <c r="T7" s="322">
        <f t="shared" si="1"/>
        <v>0</v>
      </c>
      <c r="U7" s="322">
        <f t="shared" si="1"/>
        <v>0</v>
      </c>
      <c r="V7" s="322">
        <f t="shared" si="1"/>
        <v>0</v>
      </c>
      <c r="W7" s="322">
        <f t="shared" si="1"/>
        <v>0</v>
      </c>
      <c r="X7" s="322">
        <f t="shared" si="1"/>
        <v>0</v>
      </c>
      <c r="Y7" s="322">
        <f t="shared" si="1"/>
        <v>0</v>
      </c>
      <c r="Z7" s="322">
        <f t="shared" si="1"/>
        <v>0</v>
      </c>
      <c r="AA7" s="322">
        <f t="shared" si="1"/>
        <v>0</v>
      </c>
      <c r="AB7" s="322">
        <f t="shared" si="1"/>
        <v>0</v>
      </c>
      <c r="AC7" s="716" t="str">
        <f t="shared" ref="AC7:AC16" si="2">IF(AND(L7&lt;=C7,M7&lt;=C7,N7&lt;=C7,O7&lt;=C7,P7&lt;=C7,Q7&lt;=C7,R7&lt;=C7,S7&lt;=C7,T7&lt;=C7,U7&lt;=C7,V7&lt;=C7,W7&lt;=C7), "Đúng", "Sai")</f>
        <v>Sai</v>
      </c>
      <c r="AD7" s="687" t="str">
        <f t="shared" ref="AD7:AD16" si="3">IF(C7=X7+Y7, "Đúng", "Sai")</f>
        <v>Đúng</v>
      </c>
      <c r="AE7" s="687" t="str">
        <f>IF(Y7=Z7+AA7, "Đúng", "Sai")</f>
        <v>Đúng</v>
      </c>
      <c r="AF7" s="687" t="str">
        <f>IF(AB7&lt;=AA7,"Đúng","Sai")</f>
        <v>Đúng</v>
      </c>
    </row>
    <row r="8" spans="1:32" ht="26.25" customHeight="1" x14ac:dyDescent="0.2">
      <c r="A8" s="244"/>
      <c r="B8" s="245" t="s">
        <v>38</v>
      </c>
      <c r="C8" s="323">
        <f t="shared" ref="C8:C16" si="4">SUM(D8:K8)</f>
        <v>0</v>
      </c>
      <c r="D8" s="299"/>
      <c r="E8" s="299"/>
      <c r="F8" s="301"/>
      <c r="G8" s="301"/>
      <c r="H8" s="301"/>
      <c r="I8" s="301"/>
      <c r="J8" s="301"/>
      <c r="K8" s="301"/>
      <c r="L8" s="299"/>
      <c r="M8" s="299"/>
      <c r="N8" s="299"/>
      <c r="O8" s="299"/>
      <c r="P8" s="299"/>
      <c r="Q8" s="299"/>
      <c r="R8" s="299"/>
      <c r="S8" s="299"/>
      <c r="T8" s="299"/>
      <c r="U8" s="299"/>
      <c r="V8" s="299"/>
      <c r="W8" s="299"/>
      <c r="X8" s="299"/>
      <c r="Y8" s="299"/>
      <c r="Z8" s="299"/>
      <c r="AA8" s="299"/>
      <c r="AB8" s="299"/>
      <c r="AC8" s="716" t="str">
        <f t="shared" si="2"/>
        <v>Đúng</v>
      </c>
      <c r="AD8" s="687" t="str">
        <f t="shared" si="3"/>
        <v>Đúng</v>
      </c>
      <c r="AE8" s="687" t="str">
        <f t="shared" ref="AE8:AE16" si="5">IF(Y8=Z8+AA8, "Đúng", "Sai")</f>
        <v>Đúng</v>
      </c>
      <c r="AF8" s="687" t="str">
        <f t="shared" ref="AF8:AF16" si="6">IF(AB8&lt;=AA8,"Đúng","Sai")</f>
        <v>Đúng</v>
      </c>
    </row>
    <row r="9" spans="1:32" ht="26.25" customHeight="1" x14ac:dyDescent="0.2">
      <c r="A9" s="244"/>
      <c r="B9" s="246" t="s">
        <v>54</v>
      </c>
      <c r="C9" s="323">
        <f t="shared" si="4"/>
        <v>0</v>
      </c>
      <c r="D9" s="299"/>
      <c r="E9" s="299"/>
      <c r="F9" s="301"/>
      <c r="G9" s="301"/>
      <c r="H9" s="301"/>
      <c r="I9" s="301"/>
      <c r="J9" s="301"/>
      <c r="K9" s="301"/>
      <c r="L9" s="299"/>
      <c r="M9" s="299"/>
      <c r="N9" s="299"/>
      <c r="O9" s="299"/>
      <c r="P9" s="299"/>
      <c r="Q9" s="299"/>
      <c r="R9" s="299"/>
      <c r="S9" s="299"/>
      <c r="T9" s="299"/>
      <c r="U9" s="299"/>
      <c r="V9" s="299"/>
      <c r="W9" s="299"/>
      <c r="X9" s="299"/>
      <c r="Y9" s="299"/>
      <c r="Z9" s="299"/>
      <c r="AA9" s="299"/>
      <c r="AB9" s="299"/>
      <c r="AC9" s="716" t="str">
        <f t="shared" si="2"/>
        <v>Đúng</v>
      </c>
      <c r="AD9" s="687" t="str">
        <f t="shared" si="3"/>
        <v>Đúng</v>
      </c>
      <c r="AE9" s="687" t="str">
        <f t="shared" si="5"/>
        <v>Đúng</v>
      </c>
      <c r="AF9" s="687" t="str">
        <f t="shared" si="6"/>
        <v>Đúng</v>
      </c>
    </row>
    <row r="10" spans="1:32" ht="26.25" customHeight="1" x14ac:dyDescent="0.2">
      <c r="A10" s="244"/>
      <c r="B10" s="246" t="s">
        <v>8</v>
      </c>
      <c r="C10" s="323">
        <f t="shared" si="4"/>
        <v>0</v>
      </c>
      <c r="D10" s="299"/>
      <c r="E10" s="299"/>
      <c r="F10" s="299"/>
      <c r="G10" s="301"/>
      <c r="H10" s="301"/>
      <c r="I10" s="301"/>
      <c r="J10" s="301"/>
      <c r="K10" s="301"/>
      <c r="L10" s="299"/>
      <c r="M10" s="299"/>
      <c r="N10" s="299"/>
      <c r="O10" s="299"/>
      <c r="P10" s="299"/>
      <c r="Q10" s="299"/>
      <c r="R10" s="299"/>
      <c r="S10" s="299"/>
      <c r="T10" s="299"/>
      <c r="U10" s="299"/>
      <c r="V10" s="299"/>
      <c r="W10" s="299"/>
      <c r="X10" s="299"/>
      <c r="Y10" s="299"/>
      <c r="Z10" s="299"/>
      <c r="AA10" s="299"/>
      <c r="AB10" s="299"/>
      <c r="AC10" s="716" t="str">
        <f t="shared" si="2"/>
        <v>Đúng</v>
      </c>
      <c r="AD10" s="687" t="str">
        <f t="shared" si="3"/>
        <v>Đúng</v>
      </c>
      <c r="AE10" s="687" t="str">
        <f t="shared" si="5"/>
        <v>Đúng</v>
      </c>
      <c r="AF10" s="687" t="str">
        <f t="shared" si="6"/>
        <v>Đúng</v>
      </c>
    </row>
    <row r="11" spans="1:32" ht="26.25" customHeight="1" x14ac:dyDescent="0.2">
      <c r="A11" s="244"/>
      <c r="B11" s="246" t="s">
        <v>481</v>
      </c>
      <c r="C11" s="323">
        <f t="shared" si="4"/>
        <v>0</v>
      </c>
      <c r="D11" s="299"/>
      <c r="E11" s="299"/>
      <c r="F11" s="299"/>
      <c r="G11" s="299"/>
      <c r="H11" s="301"/>
      <c r="I11" s="301"/>
      <c r="J11" s="301"/>
      <c r="K11" s="301"/>
      <c r="L11" s="299"/>
      <c r="M11" s="299"/>
      <c r="N11" s="299"/>
      <c r="O11" s="299"/>
      <c r="P11" s="299"/>
      <c r="Q11" s="299"/>
      <c r="R11" s="299"/>
      <c r="S11" s="299"/>
      <c r="T11" s="299"/>
      <c r="U11" s="299"/>
      <c r="V11" s="299"/>
      <c r="W11" s="299"/>
      <c r="X11" s="299"/>
      <c r="Y11" s="299"/>
      <c r="Z11" s="299"/>
      <c r="AA11" s="299"/>
      <c r="AB11" s="299"/>
      <c r="AC11" s="716" t="str">
        <f t="shared" si="2"/>
        <v>Đúng</v>
      </c>
      <c r="AD11" s="687" t="str">
        <f t="shared" si="3"/>
        <v>Đúng</v>
      </c>
      <c r="AE11" s="687" t="str">
        <f t="shared" si="5"/>
        <v>Đúng</v>
      </c>
      <c r="AF11" s="687" t="str">
        <f t="shared" si="6"/>
        <v>Đúng</v>
      </c>
    </row>
    <row r="12" spans="1:32" ht="26.25" customHeight="1" x14ac:dyDescent="0.2">
      <c r="A12" s="244"/>
      <c r="B12" s="246" t="s">
        <v>482</v>
      </c>
      <c r="C12" s="323">
        <f t="shared" si="4"/>
        <v>0</v>
      </c>
      <c r="D12" s="299"/>
      <c r="E12" s="299"/>
      <c r="F12" s="299"/>
      <c r="G12" s="299"/>
      <c r="H12" s="299"/>
      <c r="I12" s="301"/>
      <c r="J12" s="301"/>
      <c r="K12" s="301"/>
      <c r="L12" s="299"/>
      <c r="M12" s="299"/>
      <c r="N12" s="299"/>
      <c r="O12" s="299"/>
      <c r="P12" s="299"/>
      <c r="Q12" s="299"/>
      <c r="R12" s="299"/>
      <c r="S12" s="299"/>
      <c r="T12" s="299"/>
      <c r="U12" s="299"/>
      <c r="V12" s="299"/>
      <c r="W12" s="299"/>
      <c r="X12" s="299"/>
      <c r="Y12" s="299"/>
      <c r="Z12" s="299"/>
      <c r="AA12" s="299"/>
      <c r="AB12" s="299"/>
      <c r="AC12" s="716" t="str">
        <f t="shared" si="2"/>
        <v>Đúng</v>
      </c>
      <c r="AD12" s="687" t="str">
        <f t="shared" si="3"/>
        <v>Đúng</v>
      </c>
      <c r="AE12" s="687" t="str">
        <f t="shared" si="5"/>
        <v>Đúng</v>
      </c>
      <c r="AF12" s="687" t="str">
        <f t="shared" si="6"/>
        <v>Đúng</v>
      </c>
    </row>
    <row r="13" spans="1:32" ht="26.25" customHeight="1" x14ac:dyDescent="0.2">
      <c r="A13" s="244"/>
      <c r="B13" s="246" t="s">
        <v>231</v>
      </c>
      <c r="C13" s="323">
        <f t="shared" si="4"/>
        <v>0</v>
      </c>
      <c r="D13" s="299"/>
      <c r="E13" s="299"/>
      <c r="F13" s="299"/>
      <c r="G13" s="299"/>
      <c r="H13" s="299"/>
      <c r="I13" s="299"/>
      <c r="J13" s="301"/>
      <c r="K13" s="301"/>
      <c r="L13" s="299">
        <v>0</v>
      </c>
      <c r="M13" s="299">
        <v>1</v>
      </c>
      <c r="N13" s="299"/>
      <c r="O13" s="299"/>
      <c r="P13" s="299"/>
      <c r="Q13" s="299"/>
      <c r="R13" s="299"/>
      <c r="S13" s="299"/>
      <c r="T13" s="299"/>
      <c r="U13" s="299"/>
      <c r="V13" s="299"/>
      <c r="W13" s="299"/>
      <c r="X13" s="299"/>
      <c r="Y13" s="299"/>
      <c r="Z13" s="299"/>
      <c r="AA13" s="299"/>
      <c r="AB13" s="299"/>
      <c r="AC13" s="716" t="str">
        <f t="shared" si="2"/>
        <v>Sai</v>
      </c>
      <c r="AD13" s="687" t="str">
        <f t="shared" si="3"/>
        <v>Đúng</v>
      </c>
      <c r="AE13" s="687" t="str">
        <f t="shared" si="5"/>
        <v>Đúng</v>
      </c>
      <c r="AF13" s="687" t="str">
        <f t="shared" si="6"/>
        <v>Đúng</v>
      </c>
    </row>
    <row r="14" spans="1:32" ht="26.25" customHeight="1" x14ac:dyDescent="0.2">
      <c r="A14" s="244"/>
      <c r="B14" s="247" t="s">
        <v>9</v>
      </c>
      <c r="C14" s="323">
        <f t="shared" si="4"/>
        <v>0</v>
      </c>
      <c r="D14" s="299"/>
      <c r="E14" s="299"/>
      <c r="F14" s="299"/>
      <c r="G14" s="299"/>
      <c r="H14" s="299"/>
      <c r="I14" s="299"/>
      <c r="J14" s="299"/>
      <c r="K14" s="300"/>
      <c r="L14" s="299"/>
      <c r="M14" s="299"/>
      <c r="N14" s="299"/>
      <c r="O14" s="299"/>
      <c r="P14" s="299"/>
      <c r="Q14" s="299"/>
      <c r="R14" s="299"/>
      <c r="S14" s="299"/>
      <c r="T14" s="299"/>
      <c r="U14" s="299"/>
      <c r="V14" s="299"/>
      <c r="W14" s="299"/>
      <c r="X14" s="299"/>
      <c r="Y14" s="299"/>
      <c r="Z14" s="299"/>
      <c r="AA14" s="299"/>
      <c r="AB14" s="299"/>
      <c r="AC14" s="716" t="str">
        <f t="shared" si="2"/>
        <v>Đúng</v>
      </c>
      <c r="AD14" s="687" t="str">
        <f t="shared" si="3"/>
        <v>Đúng</v>
      </c>
      <c r="AE14" s="687" t="str">
        <f t="shared" si="5"/>
        <v>Đúng</v>
      </c>
      <c r="AF14" s="687" t="str">
        <f t="shared" si="6"/>
        <v>Đúng</v>
      </c>
    </row>
    <row r="15" spans="1:32" ht="26.25" customHeight="1" x14ac:dyDescent="0.2">
      <c r="A15" s="244"/>
      <c r="B15" s="247" t="s">
        <v>238</v>
      </c>
      <c r="C15" s="323">
        <f t="shared" si="4"/>
        <v>0</v>
      </c>
      <c r="D15" s="299"/>
      <c r="E15" s="299"/>
      <c r="F15" s="299"/>
      <c r="G15" s="299"/>
      <c r="H15" s="299"/>
      <c r="I15" s="299"/>
      <c r="J15" s="299"/>
      <c r="K15" s="304"/>
      <c r="L15" s="299"/>
      <c r="M15" s="299"/>
      <c r="N15" s="299"/>
      <c r="O15" s="299"/>
      <c r="P15" s="299"/>
      <c r="Q15" s="299"/>
      <c r="R15" s="299"/>
      <c r="S15" s="299"/>
      <c r="T15" s="299"/>
      <c r="U15" s="299"/>
      <c r="V15" s="299"/>
      <c r="W15" s="299"/>
      <c r="X15" s="299"/>
      <c r="Y15" s="299"/>
      <c r="Z15" s="299"/>
      <c r="AA15" s="299"/>
      <c r="AB15" s="299"/>
      <c r="AC15" s="716" t="str">
        <f t="shared" si="2"/>
        <v>Đúng</v>
      </c>
      <c r="AD15" s="687" t="str">
        <f t="shared" si="3"/>
        <v>Đúng</v>
      </c>
      <c r="AE15" s="687" t="str">
        <f t="shared" si="5"/>
        <v>Đúng</v>
      </c>
      <c r="AF15" s="687" t="str">
        <f t="shared" si="6"/>
        <v>Đúng</v>
      </c>
    </row>
    <row r="16" spans="1:32" ht="26.25" customHeight="1" x14ac:dyDescent="0.2">
      <c r="A16" s="244"/>
      <c r="B16" s="247" t="s">
        <v>282</v>
      </c>
      <c r="C16" s="323">
        <f t="shared" si="4"/>
        <v>0</v>
      </c>
      <c r="D16" s="305"/>
      <c r="E16" s="305"/>
      <c r="F16" s="305"/>
      <c r="G16" s="305"/>
      <c r="H16" s="305"/>
      <c r="I16" s="305"/>
      <c r="J16" s="305"/>
      <c r="K16" s="305"/>
      <c r="L16" s="305"/>
      <c r="M16" s="305"/>
      <c r="N16" s="305"/>
      <c r="O16" s="305"/>
      <c r="P16" s="305"/>
      <c r="Q16" s="305"/>
      <c r="R16" s="305"/>
      <c r="S16" s="305"/>
      <c r="T16" s="305"/>
      <c r="U16" s="305"/>
      <c r="V16" s="305"/>
      <c r="W16" s="305"/>
      <c r="X16" s="299"/>
      <c r="Y16" s="305"/>
      <c r="Z16" s="305"/>
      <c r="AA16" s="305"/>
      <c r="AB16" s="305"/>
      <c r="AC16" s="716" t="str">
        <f t="shared" si="2"/>
        <v>Đúng</v>
      </c>
      <c r="AD16" s="687" t="str">
        <f t="shared" si="3"/>
        <v>Đúng</v>
      </c>
      <c r="AE16" s="687" t="str">
        <f t="shared" si="5"/>
        <v>Đúng</v>
      </c>
      <c r="AF16" s="687" t="str">
        <f t="shared" si="6"/>
        <v>Đúng</v>
      </c>
    </row>
    <row r="17" spans="1:32" ht="26.25" customHeight="1" x14ac:dyDescent="0.2">
      <c r="A17" s="248" t="s">
        <v>23</v>
      </c>
      <c r="B17" s="243" t="s">
        <v>5</v>
      </c>
      <c r="C17" s="322">
        <f>C18+C19</f>
        <v>0</v>
      </c>
      <c r="D17" s="322">
        <f>D18+D19</f>
        <v>0</v>
      </c>
      <c r="E17" s="322">
        <f t="shared" ref="E17:W17" si="7">E18+E19</f>
        <v>0</v>
      </c>
      <c r="F17" s="322">
        <f t="shared" si="7"/>
        <v>0</v>
      </c>
      <c r="G17" s="322">
        <f t="shared" si="7"/>
        <v>0</v>
      </c>
      <c r="H17" s="322">
        <f t="shared" si="7"/>
        <v>0</v>
      </c>
      <c r="I17" s="322">
        <f t="shared" si="7"/>
        <v>0</v>
      </c>
      <c r="J17" s="322">
        <f t="shared" si="7"/>
        <v>0</v>
      </c>
      <c r="K17" s="322">
        <f t="shared" si="7"/>
        <v>0</v>
      </c>
      <c r="L17" s="322">
        <f t="shared" si="7"/>
        <v>0</v>
      </c>
      <c r="M17" s="322">
        <f t="shared" si="7"/>
        <v>1</v>
      </c>
      <c r="N17" s="322">
        <f t="shared" si="7"/>
        <v>0</v>
      </c>
      <c r="O17" s="322">
        <f t="shared" si="7"/>
        <v>0</v>
      </c>
      <c r="P17" s="322">
        <f t="shared" si="7"/>
        <v>0</v>
      </c>
      <c r="Q17" s="322">
        <f t="shared" si="7"/>
        <v>0</v>
      </c>
      <c r="R17" s="322">
        <f t="shared" si="7"/>
        <v>0</v>
      </c>
      <c r="S17" s="322">
        <f t="shared" si="7"/>
        <v>0</v>
      </c>
      <c r="T17" s="322">
        <f t="shared" si="7"/>
        <v>0</v>
      </c>
      <c r="U17" s="322">
        <f t="shared" si="7"/>
        <v>0</v>
      </c>
      <c r="V17" s="322">
        <f t="shared" si="7"/>
        <v>0</v>
      </c>
      <c r="W17" s="322">
        <f t="shared" si="7"/>
        <v>0</v>
      </c>
      <c r="X17" s="324"/>
      <c r="Y17" s="324"/>
      <c r="Z17" s="324"/>
      <c r="AA17" s="324"/>
      <c r="AB17" s="324"/>
      <c r="AC17" s="717"/>
      <c r="AD17" s="711"/>
      <c r="AE17" s="711"/>
      <c r="AF17" s="711"/>
    </row>
    <row r="18" spans="1:32" ht="26.25" customHeight="1" x14ac:dyDescent="0.2">
      <c r="A18" s="244"/>
      <c r="B18" s="245" t="s">
        <v>13</v>
      </c>
      <c r="C18" s="323">
        <f>SUM(D18:K18)</f>
        <v>0</v>
      </c>
      <c r="D18" s="299"/>
      <c r="E18" s="299"/>
      <c r="F18" s="299"/>
      <c r="G18" s="299"/>
      <c r="H18" s="299"/>
      <c r="I18" s="299"/>
      <c r="J18" s="299"/>
      <c r="K18" s="299"/>
      <c r="L18" s="299">
        <v>0</v>
      </c>
      <c r="M18" s="299">
        <v>1</v>
      </c>
      <c r="N18" s="299"/>
      <c r="O18" s="299"/>
      <c r="P18" s="299"/>
      <c r="Q18" s="299"/>
      <c r="R18" s="299"/>
      <c r="S18" s="299"/>
      <c r="T18" s="299"/>
      <c r="U18" s="299"/>
      <c r="V18" s="299"/>
      <c r="W18" s="299"/>
      <c r="X18" s="300"/>
      <c r="Y18" s="300"/>
      <c r="Z18" s="300"/>
      <c r="AA18" s="300"/>
      <c r="AB18" s="300"/>
      <c r="AC18" s="714"/>
    </row>
    <row r="19" spans="1:32" ht="26.25" customHeight="1" x14ac:dyDescent="0.2">
      <c r="A19" s="244"/>
      <c r="B19" s="245" t="s">
        <v>14</v>
      </c>
      <c r="C19" s="323">
        <f>SUM(D19:K19)</f>
        <v>0</v>
      </c>
      <c r="D19" s="299"/>
      <c r="E19" s="299"/>
      <c r="F19" s="299"/>
      <c r="G19" s="299"/>
      <c r="H19" s="299"/>
      <c r="I19" s="299"/>
      <c r="J19" s="299"/>
      <c r="K19" s="299"/>
      <c r="L19" s="299"/>
      <c r="M19" s="299"/>
      <c r="N19" s="299"/>
      <c r="O19" s="299"/>
      <c r="P19" s="299"/>
      <c r="Q19" s="299"/>
      <c r="R19" s="299"/>
      <c r="S19" s="299"/>
      <c r="T19" s="299"/>
      <c r="U19" s="299"/>
      <c r="V19" s="299"/>
      <c r="W19" s="299"/>
      <c r="X19" s="301"/>
      <c r="Y19" s="301"/>
      <c r="Z19" s="301"/>
      <c r="AA19" s="301"/>
      <c r="AB19" s="301"/>
    </row>
    <row r="20" spans="1:32" ht="26.25" customHeight="1" x14ac:dyDescent="0.2">
      <c r="A20" s="244"/>
      <c r="B20" s="246" t="s">
        <v>389</v>
      </c>
      <c r="C20" s="323">
        <f>SUM(D20:K20)</f>
        <v>0</v>
      </c>
      <c r="D20" s="299"/>
      <c r="E20" s="299"/>
      <c r="F20" s="299"/>
      <c r="G20" s="299"/>
      <c r="H20" s="299"/>
      <c r="I20" s="299"/>
      <c r="J20" s="299"/>
      <c r="K20" s="299"/>
      <c r="L20" s="299"/>
      <c r="M20" s="299"/>
      <c r="N20" s="299"/>
      <c r="O20" s="299"/>
      <c r="P20" s="299"/>
      <c r="Q20" s="299"/>
      <c r="R20" s="299"/>
      <c r="S20" s="299"/>
      <c r="T20" s="299"/>
      <c r="U20" s="299"/>
      <c r="V20" s="299"/>
      <c r="W20" s="299"/>
      <c r="X20" s="301"/>
      <c r="Y20" s="301"/>
      <c r="Z20" s="301"/>
      <c r="AA20" s="301"/>
      <c r="AB20" s="301"/>
    </row>
    <row r="21" spans="1:32" ht="26.25" customHeight="1" x14ac:dyDescent="0.2">
      <c r="A21" s="244"/>
      <c r="B21" s="246" t="s">
        <v>17</v>
      </c>
      <c r="C21" s="323">
        <f>SUM(D21:K21)</f>
        <v>0</v>
      </c>
      <c r="D21" s="299"/>
      <c r="E21" s="299"/>
      <c r="F21" s="299"/>
      <c r="G21" s="299"/>
      <c r="H21" s="299"/>
      <c r="I21" s="299"/>
      <c r="J21" s="299"/>
      <c r="K21" s="299"/>
      <c r="L21" s="299"/>
      <c r="M21" s="299"/>
      <c r="N21" s="299"/>
      <c r="O21" s="299"/>
      <c r="P21" s="299"/>
      <c r="Q21" s="299"/>
      <c r="R21" s="299"/>
      <c r="S21" s="299"/>
      <c r="T21" s="299"/>
      <c r="U21" s="299"/>
      <c r="V21" s="299"/>
      <c r="W21" s="299"/>
      <c r="X21" s="301"/>
      <c r="Y21" s="301"/>
      <c r="Z21" s="301"/>
      <c r="AA21" s="301"/>
      <c r="AB21" s="301"/>
    </row>
    <row r="22" spans="1:32" ht="26.25" customHeight="1" x14ac:dyDescent="0.2">
      <c r="A22" s="249"/>
      <c r="B22" s="250" t="s">
        <v>18</v>
      </c>
      <c r="C22" s="325">
        <f>SUM(D22:K22)</f>
        <v>0</v>
      </c>
      <c r="D22" s="302"/>
      <c r="E22" s="302"/>
      <c r="F22" s="302"/>
      <c r="G22" s="302"/>
      <c r="H22" s="302"/>
      <c r="I22" s="302"/>
      <c r="J22" s="302"/>
      <c r="K22" s="302"/>
      <c r="L22" s="302"/>
      <c r="M22" s="302"/>
      <c r="N22" s="302"/>
      <c r="O22" s="302"/>
      <c r="P22" s="302"/>
      <c r="Q22" s="302"/>
      <c r="R22" s="302"/>
      <c r="S22" s="302"/>
      <c r="T22" s="302"/>
      <c r="U22" s="302"/>
      <c r="V22" s="302"/>
      <c r="W22" s="302"/>
      <c r="X22" s="303"/>
      <c r="Y22" s="303"/>
      <c r="Z22" s="303"/>
      <c r="AA22" s="303"/>
      <c r="AB22" s="303"/>
    </row>
    <row r="23" spans="1:32" x14ac:dyDescent="0.2">
      <c r="A23" s="72"/>
      <c r="B23" s="73"/>
      <c r="C23" s="251"/>
      <c r="D23" s="72"/>
      <c r="E23" s="72"/>
      <c r="F23" s="72"/>
      <c r="G23" s="72"/>
      <c r="H23" s="72"/>
      <c r="I23" s="72"/>
      <c r="J23" s="72"/>
      <c r="K23" s="72"/>
      <c r="L23" s="72"/>
      <c r="M23" s="72"/>
      <c r="N23" s="72"/>
      <c r="O23" s="72"/>
      <c r="P23" s="72"/>
      <c r="Q23" s="72"/>
      <c r="R23" s="72"/>
      <c r="S23" s="72"/>
      <c r="T23" s="72"/>
      <c r="U23" s="72"/>
      <c r="V23" s="72"/>
      <c r="W23" s="72"/>
      <c r="X23" s="72"/>
      <c r="Y23" s="72"/>
      <c r="Z23" s="72"/>
      <c r="AA23" s="72"/>
      <c r="AB23" s="72"/>
    </row>
    <row r="24" spans="1:32" x14ac:dyDescent="0.2">
      <c r="A24" s="72"/>
      <c r="B24" s="73"/>
      <c r="C24" s="688" t="str">
        <f>IF(C17=C7, "Đúng", "Sai")</f>
        <v>Đúng</v>
      </c>
      <c r="D24" s="688" t="str">
        <f t="shared" ref="D24:I24" si="8">IF(D17=D7, "Đúng", "Sai")</f>
        <v>Đúng</v>
      </c>
      <c r="E24" s="688" t="str">
        <f t="shared" si="8"/>
        <v>Đúng</v>
      </c>
      <c r="F24" s="688" t="str">
        <f t="shared" si="8"/>
        <v>Đúng</v>
      </c>
      <c r="G24" s="688" t="str">
        <f t="shared" si="8"/>
        <v>Đúng</v>
      </c>
      <c r="H24" s="688" t="str">
        <f t="shared" si="8"/>
        <v>Đúng</v>
      </c>
      <c r="I24" s="688" t="str">
        <f t="shared" si="8"/>
        <v>Đúng</v>
      </c>
      <c r="J24" s="688" t="str">
        <f t="shared" ref="J24:W24" si="9">IF(J17=J7, "Đúng", "Sai")</f>
        <v>Đúng</v>
      </c>
      <c r="K24" s="688" t="str">
        <f t="shared" si="9"/>
        <v>Đúng</v>
      </c>
      <c r="L24" s="688" t="str">
        <f t="shared" si="9"/>
        <v>Đúng</v>
      </c>
      <c r="M24" s="688" t="str">
        <f t="shared" si="9"/>
        <v>Đúng</v>
      </c>
      <c r="N24" s="688" t="str">
        <f t="shared" si="9"/>
        <v>Đúng</v>
      </c>
      <c r="O24" s="713" t="str">
        <f t="shared" si="9"/>
        <v>Đúng</v>
      </c>
      <c r="P24" s="713" t="str">
        <f t="shared" si="9"/>
        <v>Đúng</v>
      </c>
      <c r="Q24" s="688" t="str">
        <f t="shared" si="9"/>
        <v>Đúng</v>
      </c>
      <c r="R24" s="688" t="str">
        <f t="shared" si="9"/>
        <v>Đúng</v>
      </c>
      <c r="S24" s="688" t="str">
        <f t="shared" si="9"/>
        <v>Đúng</v>
      </c>
      <c r="T24" s="688" t="str">
        <f t="shared" si="9"/>
        <v>Đúng</v>
      </c>
      <c r="U24" s="688" t="str">
        <f t="shared" si="9"/>
        <v>Đúng</v>
      </c>
      <c r="V24" s="688" t="str">
        <f t="shared" si="9"/>
        <v>Đúng</v>
      </c>
      <c r="W24" s="688" t="str">
        <f t="shared" si="9"/>
        <v>Đúng</v>
      </c>
      <c r="X24" s="72"/>
      <c r="Y24" s="72"/>
      <c r="Z24" s="72"/>
      <c r="AA24" s="72"/>
      <c r="AB24" s="72"/>
    </row>
    <row r="25" spans="1:32" x14ac:dyDescent="0.2">
      <c r="A25" s="72"/>
      <c r="B25" s="73"/>
      <c r="C25" s="688" t="str">
        <f>IF(C19=C20+C21, "Đúng", "Sai")</f>
        <v>Đúng</v>
      </c>
      <c r="D25" s="688" t="str">
        <f t="shared" ref="D25:W25" si="10">IF(D19=D20+D21, "Đúng", "Sai")</f>
        <v>Đúng</v>
      </c>
      <c r="E25" s="688" t="str">
        <f t="shared" si="10"/>
        <v>Đúng</v>
      </c>
      <c r="F25" s="688" t="str">
        <f t="shared" si="10"/>
        <v>Đúng</v>
      </c>
      <c r="G25" s="688" t="str">
        <f t="shared" si="10"/>
        <v>Đúng</v>
      </c>
      <c r="H25" s="688" t="str">
        <f t="shared" si="10"/>
        <v>Đúng</v>
      </c>
      <c r="I25" s="688" t="str">
        <f t="shared" si="10"/>
        <v>Đúng</v>
      </c>
      <c r="J25" s="688" t="str">
        <f t="shared" si="10"/>
        <v>Đúng</v>
      </c>
      <c r="K25" s="688" t="str">
        <f t="shared" si="10"/>
        <v>Đúng</v>
      </c>
      <c r="L25" s="688" t="str">
        <f t="shared" si="10"/>
        <v>Đúng</v>
      </c>
      <c r="M25" s="688" t="str">
        <f t="shared" si="10"/>
        <v>Đúng</v>
      </c>
      <c r="N25" s="688" t="str">
        <f t="shared" si="10"/>
        <v>Đúng</v>
      </c>
      <c r="O25" s="713" t="str">
        <f t="shared" si="10"/>
        <v>Đúng</v>
      </c>
      <c r="P25" s="713" t="str">
        <f t="shared" si="10"/>
        <v>Đúng</v>
      </c>
      <c r="Q25" s="688" t="str">
        <f t="shared" si="10"/>
        <v>Đúng</v>
      </c>
      <c r="R25" s="688" t="str">
        <f t="shared" si="10"/>
        <v>Đúng</v>
      </c>
      <c r="S25" s="688" t="str">
        <f t="shared" si="10"/>
        <v>Đúng</v>
      </c>
      <c r="T25" s="688" t="str">
        <f t="shared" si="10"/>
        <v>Đúng</v>
      </c>
      <c r="U25" s="688" t="str">
        <f t="shared" si="10"/>
        <v>Đúng</v>
      </c>
      <c r="V25" s="688" t="str">
        <f t="shared" si="10"/>
        <v>Đúng</v>
      </c>
      <c r="W25" s="688" t="str">
        <f t="shared" si="10"/>
        <v>Đúng</v>
      </c>
      <c r="X25" s="72"/>
      <c r="Y25" s="72"/>
      <c r="Z25" s="72"/>
      <c r="AA25" s="72"/>
      <c r="AB25" s="72"/>
    </row>
    <row r="26" spans="1:32" x14ac:dyDescent="0.2">
      <c r="A26" s="72"/>
      <c r="B26" s="73"/>
      <c r="C26" s="688" t="str">
        <f>IF(C22&lt;=C21,"Đúng","Sai")</f>
        <v>Đúng</v>
      </c>
      <c r="D26" s="688" t="str">
        <f t="shared" ref="D26:W26" si="11">IF(D22&lt;=D21,"Đúng","Sai")</f>
        <v>Đúng</v>
      </c>
      <c r="E26" s="688" t="str">
        <f t="shared" si="11"/>
        <v>Đúng</v>
      </c>
      <c r="F26" s="688" t="str">
        <f t="shared" si="11"/>
        <v>Đúng</v>
      </c>
      <c r="G26" s="688" t="str">
        <f t="shared" si="11"/>
        <v>Đúng</v>
      </c>
      <c r="H26" s="688" t="str">
        <f t="shared" si="11"/>
        <v>Đúng</v>
      </c>
      <c r="I26" s="688" t="str">
        <f t="shared" si="11"/>
        <v>Đúng</v>
      </c>
      <c r="J26" s="688" t="str">
        <f t="shared" si="11"/>
        <v>Đúng</v>
      </c>
      <c r="K26" s="688" t="str">
        <f t="shared" si="11"/>
        <v>Đúng</v>
      </c>
      <c r="L26" s="688" t="str">
        <f t="shared" si="11"/>
        <v>Đúng</v>
      </c>
      <c r="M26" s="688" t="str">
        <f t="shared" si="11"/>
        <v>Đúng</v>
      </c>
      <c r="N26" s="688" t="str">
        <f t="shared" si="11"/>
        <v>Đúng</v>
      </c>
      <c r="O26" s="713" t="str">
        <f t="shared" si="11"/>
        <v>Đúng</v>
      </c>
      <c r="P26" s="713" t="str">
        <f t="shared" si="11"/>
        <v>Đúng</v>
      </c>
      <c r="Q26" s="688" t="str">
        <f t="shared" si="11"/>
        <v>Đúng</v>
      </c>
      <c r="R26" s="688" t="str">
        <f t="shared" si="11"/>
        <v>Đúng</v>
      </c>
      <c r="S26" s="688" t="str">
        <f t="shared" si="11"/>
        <v>Đúng</v>
      </c>
      <c r="T26" s="688" t="str">
        <f t="shared" si="11"/>
        <v>Đúng</v>
      </c>
      <c r="U26" s="688" t="str">
        <f t="shared" si="11"/>
        <v>Đúng</v>
      </c>
      <c r="V26" s="688" t="str">
        <f t="shared" si="11"/>
        <v>Đúng</v>
      </c>
      <c r="W26" s="688" t="str">
        <f t="shared" si="11"/>
        <v>Đúng</v>
      </c>
      <c r="X26" s="72"/>
      <c r="Y26" s="72"/>
      <c r="Z26" s="72"/>
      <c r="AA26" s="72"/>
      <c r="AB26" s="72"/>
    </row>
    <row r="27" spans="1:32" ht="14.25" customHeight="1" x14ac:dyDescent="0.2">
      <c r="A27" s="72"/>
      <c r="B27" s="73"/>
      <c r="C27" s="688" t="str">
        <f>IF(C18=X7, "Đúng", "Sai")</f>
        <v>Đúng</v>
      </c>
      <c r="E27" s="688"/>
      <c r="F27" s="688"/>
      <c r="G27" s="688"/>
      <c r="H27" s="688"/>
      <c r="I27" s="688"/>
      <c r="J27" s="688"/>
      <c r="K27" s="688"/>
      <c r="L27" s="688"/>
      <c r="M27" s="688"/>
      <c r="N27" s="688"/>
      <c r="O27" s="688"/>
      <c r="P27" s="688"/>
      <c r="Q27" s="688"/>
      <c r="R27" s="688"/>
      <c r="S27" s="688"/>
      <c r="T27" s="688"/>
      <c r="U27" s="688"/>
      <c r="V27" s="688"/>
      <c r="W27" s="688"/>
      <c r="X27" s="88"/>
      <c r="Y27" s="88"/>
      <c r="Z27" s="88"/>
      <c r="AA27" s="88"/>
      <c r="AB27" s="72"/>
    </row>
    <row r="28" spans="1:32" x14ac:dyDescent="0.2">
      <c r="A28" s="72"/>
      <c r="B28" s="73"/>
      <c r="C28" s="688" t="str">
        <f>IF(C19=Y7,  "Đúng", "Sai")</f>
        <v>Đúng</v>
      </c>
      <c r="E28" s="688"/>
      <c r="F28" s="688"/>
      <c r="G28" s="688"/>
      <c r="H28" s="688"/>
      <c r="I28" s="688"/>
      <c r="J28" s="688"/>
      <c r="K28" s="688"/>
      <c r="L28" s="688"/>
      <c r="M28" s="688"/>
      <c r="N28" s="688"/>
      <c r="O28" s="688"/>
      <c r="P28" s="688"/>
      <c r="Q28" s="688"/>
      <c r="R28" s="688"/>
      <c r="S28" s="688"/>
      <c r="T28" s="688"/>
      <c r="U28" s="688"/>
      <c r="V28" s="688"/>
      <c r="W28" s="688"/>
      <c r="X28" s="88"/>
      <c r="Y28" s="88"/>
      <c r="Z28" s="88"/>
      <c r="AA28" s="88"/>
      <c r="AB28" s="72"/>
    </row>
    <row r="29" spans="1:32" x14ac:dyDescent="0.2">
      <c r="A29" s="72"/>
      <c r="B29" s="73"/>
      <c r="C29" s="688" t="str">
        <f>IF(C20=Z7,  "Đúng", "Sai")</f>
        <v>Đúng</v>
      </c>
      <c r="E29" s="688"/>
      <c r="F29" s="688"/>
      <c r="G29" s="688"/>
      <c r="H29" s="688"/>
      <c r="I29" s="688"/>
      <c r="J29" s="688"/>
      <c r="K29" s="688"/>
      <c r="L29" s="688"/>
      <c r="M29" s="688"/>
      <c r="N29" s="688"/>
      <c r="O29" s="688"/>
      <c r="P29" s="688"/>
      <c r="Q29" s="688"/>
      <c r="R29" s="688"/>
      <c r="S29" s="688"/>
      <c r="T29" s="688"/>
      <c r="U29" s="688"/>
      <c r="V29" s="688"/>
      <c r="W29" s="688"/>
      <c r="X29" s="88"/>
      <c r="Y29" s="88"/>
      <c r="Z29" s="88"/>
      <c r="AA29" s="88"/>
      <c r="AB29" s="72"/>
    </row>
    <row r="30" spans="1:32" x14ac:dyDescent="0.2">
      <c r="A30" s="72"/>
      <c r="B30" s="73"/>
      <c r="C30" s="688" t="str">
        <f>IF(C21=AA7,  "Đúng", "Sai")</f>
        <v>Đúng</v>
      </c>
      <c r="E30" s="688"/>
      <c r="F30" s="688"/>
      <c r="G30" s="688"/>
      <c r="H30" s="688"/>
      <c r="I30" s="688"/>
      <c r="J30" s="688"/>
      <c r="K30" s="688"/>
      <c r="L30" s="688"/>
      <c r="M30" s="688"/>
      <c r="N30" s="688"/>
      <c r="O30" s="688"/>
      <c r="P30" s="688"/>
      <c r="Q30" s="688"/>
      <c r="R30" s="688"/>
      <c r="S30" s="688"/>
      <c r="T30" s="688"/>
      <c r="U30" s="688"/>
      <c r="V30" s="688"/>
      <c r="W30" s="688"/>
      <c r="X30" s="88"/>
      <c r="Y30" s="88"/>
      <c r="Z30" s="88"/>
      <c r="AA30" s="88"/>
      <c r="AB30" s="72"/>
    </row>
    <row r="31" spans="1:32" x14ac:dyDescent="0.2">
      <c r="A31" s="72"/>
      <c r="B31" s="73"/>
      <c r="C31" s="688" t="str">
        <f>IF(C22=AB7,  "Đúng", "Sai")</f>
        <v>Đúng</v>
      </c>
      <c r="E31" s="688"/>
      <c r="F31" s="688"/>
      <c r="G31" s="688"/>
      <c r="H31" s="688"/>
      <c r="I31" s="688"/>
      <c r="J31" s="688"/>
      <c r="K31" s="688"/>
      <c r="L31" s="688"/>
      <c r="M31" s="688"/>
      <c r="N31" s="688"/>
      <c r="O31" s="688"/>
      <c r="P31" s="688"/>
      <c r="Q31" s="688"/>
      <c r="R31" s="688"/>
      <c r="S31" s="688"/>
      <c r="T31" s="688"/>
      <c r="U31" s="688"/>
      <c r="V31" s="688"/>
      <c r="W31" s="688"/>
      <c r="X31" s="88"/>
      <c r="Y31" s="88"/>
      <c r="Z31" s="88"/>
      <c r="AA31" s="88"/>
      <c r="AB31" s="72"/>
    </row>
    <row r="32" spans="1:32" x14ac:dyDescent="0.2">
      <c r="A32" s="72"/>
      <c r="B32" s="73"/>
      <c r="C32" s="279"/>
      <c r="D32" s="279"/>
      <c r="E32" s="279"/>
      <c r="F32" s="279"/>
      <c r="G32" s="279"/>
      <c r="H32" s="279"/>
      <c r="I32" s="279"/>
      <c r="J32" s="279"/>
      <c r="K32" s="279"/>
      <c r="L32" s="279"/>
      <c r="M32" s="279"/>
      <c r="N32" s="279"/>
      <c r="O32" s="279"/>
      <c r="P32" s="279"/>
      <c r="Q32" s="279"/>
      <c r="R32" s="279"/>
      <c r="S32" s="279"/>
      <c r="T32" s="279"/>
      <c r="U32" s="279"/>
      <c r="V32" s="279"/>
      <c r="W32" s="279"/>
      <c r="X32" s="88"/>
      <c r="Y32" s="88"/>
      <c r="Z32" s="88"/>
      <c r="AA32" s="88"/>
      <c r="AB32" s="72"/>
    </row>
    <row r="33" spans="3:27" x14ac:dyDescent="0.2">
      <c r="C33" s="58"/>
      <c r="D33" s="89"/>
      <c r="E33" s="89"/>
      <c r="F33" s="89"/>
      <c r="G33" s="89"/>
      <c r="H33" s="89"/>
      <c r="I33" s="89"/>
      <c r="J33" s="89"/>
      <c r="K33" s="89"/>
      <c r="L33" s="89"/>
      <c r="M33" s="89"/>
      <c r="N33" s="89"/>
      <c r="O33" s="89"/>
      <c r="P33" s="89"/>
      <c r="Q33" s="89"/>
      <c r="R33" s="89"/>
      <c r="S33" s="89"/>
      <c r="T33" s="89"/>
      <c r="U33" s="89"/>
      <c r="V33" s="89"/>
      <c r="W33" s="89"/>
      <c r="X33" s="89"/>
      <c r="Y33" s="89"/>
      <c r="Z33" s="89"/>
      <c r="AA33" s="89"/>
    </row>
    <row r="34" spans="3:27" x14ac:dyDescent="0.2">
      <c r="C34" s="58"/>
      <c r="D34" s="89"/>
      <c r="E34" s="89"/>
      <c r="F34" s="89"/>
      <c r="G34" s="89"/>
      <c r="H34" s="89"/>
      <c r="I34" s="89"/>
      <c r="J34" s="89"/>
      <c r="K34" s="89"/>
      <c r="L34" s="89"/>
      <c r="M34" s="89"/>
      <c r="N34" s="89"/>
      <c r="O34" s="89"/>
      <c r="P34" s="89"/>
      <c r="Q34" s="89"/>
      <c r="R34" s="89"/>
      <c r="S34" s="89"/>
      <c r="T34" s="89"/>
      <c r="U34" s="89"/>
      <c r="V34" s="89"/>
      <c r="W34" s="89"/>
      <c r="X34" s="89"/>
      <c r="Y34" s="89"/>
      <c r="Z34" s="89"/>
      <c r="AA34" s="89"/>
    </row>
  </sheetData>
  <sheetProtection formatCells="0" formatColumns="0" formatRows="0"/>
  <mergeCells count="32">
    <mergeCell ref="P4:P5"/>
    <mergeCell ref="Z4:AB4"/>
    <mergeCell ref="L3:W3"/>
    <mergeCell ref="C3:C5"/>
    <mergeCell ref="E4:E5"/>
    <mergeCell ref="D4:D5"/>
    <mergeCell ref="L4:L5"/>
    <mergeCell ref="D3:K3"/>
    <mergeCell ref="I4:I5"/>
    <mergeCell ref="F4:F5"/>
    <mergeCell ref="G4:G5"/>
    <mergeCell ref="T4:T5"/>
    <mergeCell ref="S4:S5"/>
    <mergeCell ref="M4:M5"/>
    <mergeCell ref="V4:V5"/>
    <mergeCell ref="U4:U5"/>
    <mergeCell ref="O4:O5"/>
    <mergeCell ref="Z1:AB1"/>
    <mergeCell ref="A1:Y1"/>
    <mergeCell ref="X2:AB2"/>
    <mergeCell ref="A3:A5"/>
    <mergeCell ref="B3:B5"/>
    <mergeCell ref="Q4:Q5"/>
    <mergeCell ref="K4:K5"/>
    <mergeCell ref="X3:AB3"/>
    <mergeCell ref="J4:J5"/>
    <mergeCell ref="Y4:Y5"/>
    <mergeCell ref="H4:H5"/>
    <mergeCell ref="X4:X5"/>
    <mergeCell ref="N4:N5"/>
    <mergeCell ref="R4:R5"/>
    <mergeCell ref="W4:W5"/>
  </mergeCells>
  <conditionalFormatting sqref="AC1:AF1048576 A24:XFD26 A27:C31 E27:XFD31">
    <cfRule type="cellIs" dxfId="54" priority="2" operator="equal">
      <formula>"Đúng"</formula>
    </cfRule>
  </conditionalFormatting>
  <pageMargins left="0.51181102362204722" right="0" top="0.23622047244094491" bottom="0.23622047244094491" header="0" footer="0"/>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AE44"/>
  <sheetViews>
    <sheetView zoomScale="90" zoomScaleNormal="90" workbookViewId="0">
      <selection activeCell="V4" sqref="V4:V5"/>
    </sheetView>
  </sheetViews>
  <sheetFormatPr defaultColWidth="9.140625" defaultRowHeight="11.25" x14ac:dyDescent="0.2"/>
  <cols>
    <col min="1" max="1" width="5.28515625" style="276" customWidth="1"/>
    <col min="2" max="2" width="28.42578125" style="277" customWidth="1"/>
    <col min="3" max="3" width="7" style="278" customWidth="1"/>
    <col min="4" max="4" width="5.85546875" style="272" customWidth="1"/>
    <col min="5" max="8" width="5.42578125" style="272" customWidth="1"/>
    <col min="9" max="9" width="6.140625" style="272" customWidth="1"/>
    <col min="10" max="10" width="5.42578125" style="272" customWidth="1"/>
    <col min="11" max="12" width="5.140625" style="272" customWidth="1"/>
    <col min="13" max="13" width="4.85546875" style="272" customWidth="1"/>
    <col min="14" max="14" width="5.42578125" style="272" customWidth="1"/>
    <col min="15" max="16" width="6.85546875" style="272" customWidth="1"/>
    <col min="17" max="18" width="7.42578125" style="272" customWidth="1"/>
    <col min="19" max="19" width="5.7109375" style="272" customWidth="1"/>
    <col min="20" max="20" width="7" style="272" customWidth="1"/>
    <col min="21" max="21" width="5.42578125" style="272" customWidth="1"/>
    <col min="22" max="22" width="5.7109375" style="272" customWidth="1"/>
    <col min="23" max="28" width="5.42578125" style="272" customWidth="1"/>
    <col min="29" max="29" width="6.28515625" style="272" customWidth="1"/>
    <col min="30" max="30" width="5.42578125" style="272" customWidth="1"/>
    <col min="31" max="31" width="6.42578125" style="241" customWidth="1"/>
    <col min="32" max="16384" width="9.140625" style="272"/>
  </cols>
  <sheetData>
    <row r="1" spans="1:31" s="271" customFormat="1" ht="24.95" customHeight="1" x14ac:dyDescent="0.2">
      <c r="A1" s="877" t="s">
        <v>0</v>
      </c>
      <c r="B1" s="877"/>
      <c r="C1" s="877"/>
      <c r="D1" s="877"/>
      <c r="E1" s="877"/>
      <c r="F1" s="877"/>
      <c r="G1" s="877"/>
      <c r="H1" s="877"/>
      <c r="I1" s="877"/>
      <c r="J1" s="877"/>
      <c r="K1" s="877"/>
      <c r="L1" s="877"/>
      <c r="M1" s="877"/>
      <c r="N1" s="877"/>
      <c r="O1" s="877"/>
      <c r="P1" s="877"/>
      <c r="Q1" s="877"/>
      <c r="R1" s="877"/>
      <c r="S1" s="877"/>
      <c r="T1" s="877"/>
      <c r="U1" s="877"/>
      <c r="V1" s="877"/>
      <c r="W1" s="877"/>
      <c r="X1" s="877"/>
      <c r="Y1" s="878"/>
      <c r="Z1" s="879" t="s">
        <v>244</v>
      </c>
      <c r="AA1" s="880"/>
      <c r="AE1" s="264"/>
    </row>
    <row r="2" spans="1:31" ht="14.25" customHeight="1" x14ac:dyDescent="0.2">
      <c r="A2" s="252"/>
      <c r="B2" s="252"/>
      <c r="C2" s="252"/>
      <c r="D2" s="252"/>
      <c r="E2" s="252"/>
      <c r="F2" s="253"/>
      <c r="G2" s="253"/>
      <c r="H2" s="253"/>
      <c r="I2" s="253"/>
      <c r="J2" s="253"/>
      <c r="K2" s="253"/>
      <c r="L2" s="253"/>
      <c r="M2" s="253"/>
      <c r="N2" s="253"/>
      <c r="O2" s="253"/>
      <c r="P2" s="253"/>
      <c r="Q2" s="253"/>
      <c r="R2" s="253"/>
      <c r="S2" s="253"/>
      <c r="T2" s="253"/>
      <c r="U2" s="253"/>
      <c r="V2" s="253"/>
      <c r="W2" s="881" t="s">
        <v>1</v>
      </c>
      <c r="X2" s="881"/>
      <c r="Y2" s="881"/>
      <c r="Z2" s="881"/>
      <c r="AA2" s="881"/>
      <c r="AE2" s="264"/>
    </row>
    <row r="3" spans="1:31" ht="24.75" customHeight="1" x14ac:dyDescent="0.2">
      <c r="A3" s="882" t="s">
        <v>225</v>
      </c>
      <c r="B3" s="882" t="s">
        <v>2</v>
      </c>
      <c r="C3" s="885" t="s">
        <v>627</v>
      </c>
      <c r="D3" s="888" t="s">
        <v>3</v>
      </c>
      <c r="E3" s="889"/>
      <c r="F3" s="889"/>
      <c r="G3" s="889"/>
      <c r="H3" s="889"/>
      <c r="I3" s="889"/>
      <c r="J3" s="889"/>
      <c r="K3" s="889"/>
      <c r="L3" s="889"/>
      <c r="M3" s="890"/>
      <c r="N3" s="888" t="s">
        <v>4</v>
      </c>
      <c r="O3" s="889"/>
      <c r="P3" s="889"/>
      <c r="Q3" s="889"/>
      <c r="R3" s="889"/>
      <c r="S3" s="889"/>
      <c r="T3" s="889"/>
      <c r="U3" s="889"/>
      <c r="V3" s="889"/>
      <c r="W3" s="891" t="s">
        <v>5</v>
      </c>
      <c r="X3" s="892"/>
      <c r="Y3" s="892"/>
      <c r="Z3" s="892"/>
      <c r="AA3" s="893"/>
      <c r="AE3" s="264"/>
    </row>
    <row r="4" spans="1:31" ht="19.5" customHeight="1" x14ac:dyDescent="0.2">
      <c r="A4" s="883"/>
      <c r="B4" s="883"/>
      <c r="C4" s="886"/>
      <c r="D4" s="894" t="s">
        <v>6</v>
      </c>
      <c r="E4" s="894" t="s">
        <v>474</v>
      </c>
      <c r="F4" s="894" t="s">
        <v>7</v>
      </c>
      <c r="G4" s="894" t="s">
        <v>8</v>
      </c>
      <c r="H4" s="894" t="s">
        <v>481</v>
      </c>
      <c r="I4" s="894" t="s">
        <v>482</v>
      </c>
      <c r="J4" s="894" t="s">
        <v>441</v>
      </c>
      <c r="K4" s="894" t="s">
        <v>9</v>
      </c>
      <c r="L4" s="894" t="s">
        <v>631</v>
      </c>
      <c r="M4" s="894" t="s">
        <v>632</v>
      </c>
      <c r="N4" s="894" t="s">
        <v>11</v>
      </c>
      <c r="O4" s="894" t="s">
        <v>16</v>
      </c>
      <c r="P4" s="894" t="s">
        <v>362</v>
      </c>
      <c r="Q4" s="894" t="s">
        <v>55</v>
      </c>
      <c r="R4" s="894" t="s">
        <v>285</v>
      </c>
      <c r="S4" s="894" t="s">
        <v>349</v>
      </c>
      <c r="T4" s="894" t="s">
        <v>613</v>
      </c>
      <c r="U4" s="894" t="s">
        <v>629</v>
      </c>
      <c r="V4" s="894" t="s">
        <v>12</v>
      </c>
      <c r="W4" s="894" t="s">
        <v>13</v>
      </c>
      <c r="X4" s="894" t="s">
        <v>14</v>
      </c>
      <c r="Y4" s="897" t="s">
        <v>15</v>
      </c>
      <c r="Z4" s="898"/>
      <c r="AA4" s="899"/>
      <c r="AE4" s="264"/>
    </row>
    <row r="5" spans="1:31" s="273" customFormat="1" ht="143.25" customHeight="1" x14ac:dyDescent="0.2">
      <c r="A5" s="884"/>
      <c r="B5" s="884"/>
      <c r="C5" s="887"/>
      <c r="D5" s="895"/>
      <c r="E5" s="895"/>
      <c r="F5" s="895"/>
      <c r="G5" s="895"/>
      <c r="H5" s="895"/>
      <c r="I5" s="895"/>
      <c r="J5" s="895"/>
      <c r="K5" s="895"/>
      <c r="L5" s="895"/>
      <c r="M5" s="895"/>
      <c r="N5" s="895"/>
      <c r="O5" s="895"/>
      <c r="P5" s="895"/>
      <c r="Q5" s="895"/>
      <c r="R5" s="895"/>
      <c r="S5" s="895"/>
      <c r="T5" s="895"/>
      <c r="U5" s="895"/>
      <c r="V5" s="895"/>
      <c r="W5" s="895"/>
      <c r="X5" s="896"/>
      <c r="Y5" s="147" t="s">
        <v>389</v>
      </c>
      <c r="Z5" s="147" t="s">
        <v>17</v>
      </c>
      <c r="AA5" s="147" t="s">
        <v>18</v>
      </c>
      <c r="AE5" s="689"/>
    </row>
    <row r="6" spans="1:31" s="274" customFormat="1" ht="16.5" customHeight="1" x14ac:dyDescent="0.2">
      <c r="A6" s="254">
        <v>1</v>
      </c>
      <c r="B6" s="254">
        <v>2</v>
      </c>
      <c r="C6" s="254">
        <v>3</v>
      </c>
      <c r="D6" s="254">
        <v>4</v>
      </c>
      <c r="E6" s="254">
        <v>5</v>
      </c>
      <c r="F6" s="254">
        <v>6</v>
      </c>
      <c r="G6" s="254">
        <v>7</v>
      </c>
      <c r="H6" s="254">
        <v>8</v>
      </c>
      <c r="I6" s="254">
        <v>9</v>
      </c>
      <c r="J6" s="254">
        <v>10</v>
      </c>
      <c r="K6" s="254">
        <v>11</v>
      </c>
      <c r="L6" s="254">
        <v>12</v>
      </c>
      <c r="M6" s="254">
        <v>13</v>
      </c>
      <c r="N6" s="254">
        <v>14</v>
      </c>
      <c r="O6" s="254">
        <v>15</v>
      </c>
      <c r="P6" s="254">
        <v>16</v>
      </c>
      <c r="Q6" s="254">
        <v>17</v>
      </c>
      <c r="R6" s="254">
        <v>18</v>
      </c>
      <c r="S6" s="254">
        <v>19</v>
      </c>
      <c r="T6" s="254">
        <v>20</v>
      </c>
      <c r="U6" s="254">
        <v>21</v>
      </c>
      <c r="V6" s="254">
        <v>22</v>
      </c>
      <c r="W6" s="254">
        <v>23</v>
      </c>
      <c r="X6" s="672">
        <v>24</v>
      </c>
      <c r="Y6" s="672">
        <v>25</v>
      </c>
      <c r="Z6" s="672">
        <v>26</v>
      </c>
      <c r="AA6" s="672">
        <v>27</v>
      </c>
      <c r="AE6" s="690"/>
    </row>
    <row r="7" spans="1:31" s="275" customFormat="1" ht="17.25" customHeight="1" x14ac:dyDescent="0.2">
      <c r="A7" s="237" t="s">
        <v>19</v>
      </c>
      <c r="B7" s="255" t="s">
        <v>331</v>
      </c>
      <c r="C7" s="315">
        <f>SUM(C8:C11)</f>
        <v>25</v>
      </c>
      <c r="D7" s="315">
        <f t="shared" ref="D7:I7" si="0">SUM(D8:D11)</f>
        <v>0</v>
      </c>
      <c r="E7" s="315">
        <f t="shared" si="0"/>
        <v>0</v>
      </c>
      <c r="F7" s="315">
        <f t="shared" si="0"/>
        <v>0</v>
      </c>
      <c r="G7" s="315">
        <f t="shared" si="0"/>
        <v>0</v>
      </c>
      <c r="H7" s="315">
        <f t="shared" si="0"/>
        <v>0</v>
      </c>
      <c r="I7" s="315">
        <f t="shared" si="0"/>
        <v>0</v>
      </c>
      <c r="J7" s="315">
        <f t="shared" ref="J7:AA7" si="1">SUM(J8:J11)</f>
        <v>0</v>
      </c>
      <c r="K7" s="315">
        <f t="shared" si="1"/>
        <v>0</v>
      </c>
      <c r="L7" s="315">
        <f t="shared" si="1"/>
        <v>0</v>
      </c>
      <c r="M7" s="315">
        <f t="shared" si="1"/>
        <v>25</v>
      </c>
      <c r="N7" s="315">
        <f t="shared" si="1"/>
        <v>2</v>
      </c>
      <c r="O7" s="315">
        <f t="shared" si="1"/>
        <v>1</v>
      </c>
      <c r="P7" s="315">
        <f t="shared" si="1"/>
        <v>9</v>
      </c>
      <c r="Q7" s="315">
        <f t="shared" si="1"/>
        <v>6</v>
      </c>
      <c r="R7" s="315">
        <f t="shared" si="1"/>
        <v>1</v>
      </c>
      <c r="S7" s="315">
        <f t="shared" si="1"/>
        <v>2</v>
      </c>
      <c r="T7" s="315">
        <f t="shared" si="1"/>
        <v>0</v>
      </c>
      <c r="U7" s="315">
        <f t="shared" si="1"/>
        <v>0</v>
      </c>
      <c r="V7" s="315">
        <f t="shared" si="1"/>
        <v>4</v>
      </c>
      <c r="W7" s="315">
        <f t="shared" si="1"/>
        <v>25</v>
      </c>
      <c r="X7" s="315">
        <f t="shared" si="1"/>
        <v>0</v>
      </c>
      <c r="Y7" s="315">
        <f t="shared" si="1"/>
        <v>0</v>
      </c>
      <c r="Z7" s="315">
        <f t="shared" si="1"/>
        <v>0</v>
      </c>
      <c r="AA7" s="315">
        <f t="shared" si="1"/>
        <v>0</v>
      </c>
      <c r="AB7" s="263" t="str">
        <f t="shared" ref="AB7:AB26" si="2">IF(AND(N7&lt;=C7,O7&lt;=C7,P7&lt;=C7,Q7&lt;=C7,R7&lt;=C7,S7&lt;=C7,U7&lt;=C7,V7&lt;=C7),"Đúng","Sai")</f>
        <v>Đúng</v>
      </c>
      <c r="AC7" s="264" t="str">
        <f t="shared" ref="AC7:AC26" si="3">IF(C7=W7+X7,"Đúng","Sai")</f>
        <v>Đúng</v>
      </c>
      <c r="AD7" s="264" t="str">
        <f>IF(X7=Y7+Z7,"Đúng","Sai")</f>
        <v>Đúng</v>
      </c>
      <c r="AE7" s="264" t="str">
        <f t="shared" ref="AE7:AE26" si="4">IF(AA7&lt;=Z7,"Đúng","Sai")</f>
        <v>Đúng</v>
      </c>
    </row>
    <row r="8" spans="1:31" s="275" customFormat="1" ht="15" customHeight="1" x14ac:dyDescent="0.2">
      <c r="A8" s="256"/>
      <c r="B8" s="229" t="s">
        <v>20</v>
      </c>
      <c r="C8" s="316">
        <f>SUM(D8:M8)</f>
        <v>0</v>
      </c>
      <c r="D8" s="306"/>
      <c r="E8" s="306"/>
      <c r="F8" s="307"/>
      <c r="G8" s="307"/>
      <c r="H8" s="307"/>
      <c r="I8" s="307"/>
      <c r="J8" s="307"/>
      <c r="K8" s="307"/>
      <c r="L8" s="306"/>
      <c r="M8" s="306"/>
      <c r="N8" s="306"/>
      <c r="O8" s="306"/>
      <c r="P8" s="306"/>
      <c r="Q8" s="306"/>
      <c r="R8" s="306"/>
      <c r="S8" s="306"/>
      <c r="T8" s="306"/>
      <c r="U8" s="306"/>
      <c r="V8" s="306"/>
      <c r="W8" s="306"/>
      <c r="X8" s="306"/>
      <c r="Y8" s="306"/>
      <c r="Z8" s="306"/>
      <c r="AA8" s="306"/>
      <c r="AB8" s="263" t="str">
        <f t="shared" si="2"/>
        <v>Đúng</v>
      </c>
      <c r="AC8" s="264" t="str">
        <f t="shared" si="3"/>
        <v>Đúng</v>
      </c>
      <c r="AD8" s="264" t="str">
        <f t="shared" ref="AD8:AD26" si="5">IF(X8=Y8+Z8,"Đúng","Sai")</f>
        <v>Đúng</v>
      </c>
      <c r="AE8" s="264" t="str">
        <f t="shared" si="4"/>
        <v>Đúng</v>
      </c>
    </row>
    <row r="9" spans="1:31" s="275" customFormat="1" ht="15" customHeight="1" x14ac:dyDescent="0.2">
      <c r="A9" s="227"/>
      <c r="B9" s="215" t="s">
        <v>21</v>
      </c>
      <c r="C9" s="316">
        <f>SUM(D9:M9)</f>
        <v>0</v>
      </c>
      <c r="D9" s="297"/>
      <c r="E9" s="297"/>
      <c r="F9" s="297"/>
      <c r="G9" s="306"/>
      <c r="H9" s="308"/>
      <c r="I9" s="308"/>
      <c r="J9" s="308"/>
      <c r="K9" s="308"/>
      <c r="L9" s="306"/>
      <c r="M9" s="306"/>
      <c r="N9" s="297"/>
      <c r="O9" s="297"/>
      <c r="P9" s="297"/>
      <c r="Q9" s="297"/>
      <c r="R9" s="297"/>
      <c r="S9" s="297"/>
      <c r="T9" s="297"/>
      <c r="U9" s="297"/>
      <c r="V9" s="297"/>
      <c r="W9" s="297"/>
      <c r="X9" s="306"/>
      <c r="Y9" s="297"/>
      <c r="Z9" s="297"/>
      <c r="AA9" s="297"/>
      <c r="AB9" s="263" t="str">
        <f t="shared" si="2"/>
        <v>Đúng</v>
      </c>
      <c r="AC9" s="264" t="str">
        <f t="shared" si="3"/>
        <v>Đúng</v>
      </c>
      <c r="AD9" s="264" t="str">
        <f t="shared" si="5"/>
        <v>Đúng</v>
      </c>
      <c r="AE9" s="264" t="str">
        <f t="shared" si="4"/>
        <v>Đúng</v>
      </c>
    </row>
    <row r="10" spans="1:31" s="275" customFormat="1" ht="21.75" customHeight="1" x14ac:dyDescent="0.2">
      <c r="A10" s="227"/>
      <c r="B10" s="215" t="s">
        <v>479</v>
      </c>
      <c r="C10" s="316">
        <f>SUM(D10:M10)</f>
        <v>0</v>
      </c>
      <c r="D10" s="306"/>
      <c r="E10" s="306"/>
      <c r="F10" s="297"/>
      <c r="G10" s="297"/>
      <c r="H10" s="297"/>
      <c r="I10" s="297"/>
      <c r="J10" s="308"/>
      <c r="K10" s="308"/>
      <c r="L10" s="306"/>
      <c r="M10" s="306"/>
      <c r="N10" s="306"/>
      <c r="O10" s="306"/>
      <c r="P10" s="306"/>
      <c r="Q10" s="306"/>
      <c r="R10" s="306"/>
      <c r="S10" s="306"/>
      <c r="T10" s="306"/>
      <c r="U10" s="306"/>
      <c r="V10" s="306"/>
      <c r="W10" s="297"/>
      <c r="X10" s="306"/>
      <c r="Y10" s="306"/>
      <c r="Z10" s="306"/>
      <c r="AA10" s="306"/>
      <c r="AB10" s="263" t="str">
        <f t="shared" si="2"/>
        <v>Đúng</v>
      </c>
      <c r="AC10" s="264" t="str">
        <f t="shared" si="3"/>
        <v>Đúng</v>
      </c>
      <c r="AD10" s="264" t="str">
        <f>IF(X10=Y10+Z10,"Đúng","Sai")</f>
        <v>Đúng</v>
      </c>
      <c r="AE10" s="264" t="str">
        <f t="shared" si="4"/>
        <v>Đúng</v>
      </c>
    </row>
    <row r="11" spans="1:31" s="275" customFormat="1" ht="15" customHeight="1" x14ac:dyDescent="0.2">
      <c r="A11" s="235"/>
      <c r="B11" s="236" t="s">
        <v>22</v>
      </c>
      <c r="C11" s="316">
        <f>SUM(N11:V11)</f>
        <v>25</v>
      </c>
      <c r="D11" s="309"/>
      <c r="E11" s="309"/>
      <c r="F11" s="297"/>
      <c r="G11" s="297"/>
      <c r="H11" s="297"/>
      <c r="I11" s="297"/>
      <c r="J11" s="306"/>
      <c r="K11" s="306"/>
      <c r="L11" s="306"/>
      <c r="M11" s="306">
        <v>25</v>
      </c>
      <c r="N11" s="309">
        <v>2</v>
      </c>
      <c r="O11" s="309">
        <v>1</v>
      </c>
      <c r="P11" s="309">
        <v>9</v>
      </c>
      <c r="Q11" s="309">
        <v>6</v>
      </c>
      <c r="R11" s="309">
        <v>1</v>
      </c>
      <c r="S11" s="309">
        <v>2</v>
      </c>
      <c r="T11" s="309"/>
      <c r="U11" s="309"/>
      <c r="V11" s="309">
        <v>4</v>
      </c>
      <c r="W11" s="297">
        <v>25</v>
      </c>
      <c r="X11" s="306"/>
      <c r="Y11" s="309"/>
      <c r="Z11" s="309"/>
      <c r="AA11" s="309"/>
      <c r="AB11" s="263" t="str">
        <f t="shared" si="2"/>
        <v>Đúng</v>
      </c>
      <c r="AC11" s="264" t="str">
        <f t="shared" si="3"/>
        <v>Đúng</v>
      </c>
      <c r="AD11" s="264" t="str">
        <f t="shared" si="5"/>
        <v>Đúng</v>
      </c>
      <c r="AE11" s="264" t="str">
        <f t="shared" si="4"/>
        <v>Đúng</v>
      </c>
    </row>
    <row r="12" spans="1:31" s="275" customFormat="1" ht="18" customHeight="1" x14ac:dyDescent="0.2">
      <c r="A12" s="223" t="s">
        <v>23</v>
      </c>
      <c r="B12" s="257" t="s">
        <v>24</v>
      </c>
      <c r="C12" s="316">
        <f t="shared" ref="C12:C32" si="6">SUM(N12:V12)</f>
        <v>6</v>
      </c>
      <c r="D12" s="315">
        <f t="shared" ref="D12:AA12" si="7">SUM(D13:D18)</f>
        <v>0</v>
      </c>
      <c r="E12" s="315">
        <f t="shared" si="7"/>
        <v>0</v>
      </c>
      <c r="F12" s="315">
        <f t="shared" si="7"/>
        <v>0</v>
      </c>
      <c r="G12" s="315">
        <f t="shared" si="7"/>
        <v>0</v>
      </c>
      <c r="H12" s="315">
        <f t="shared" si="7"/>
        <v>0</v>
      </c>
      <c r="I12" s="315">
        <f t="shared" si="7"/>
        <v>0</v>
      </c>
      <c r="J12" s="315">
        <f t="shared" si="7"/>
        <v>0</v>
      </c>
      <c r="K12" s="315">
        <f t="shared" si="7"/>
        <v>0</v>
      </c>
      <c r="L12" s="315">
        <f t="shared" si="7"/>
        <v>0</v>
      </c>
      <c r="M12" s="315">
        <f t="shared" si="7"/>
        <v>0</v>
      </c>
      <c r="N12" s="315">
        <f t="shared" si="7"/>
        <v>1</v>
      </c>
      <c r="O12" s="315">
        <f t="shared" si="7"/>
        <v>0</v>
      </c>
      <c r="P12" s="315">
        <f t="shared" si="7"/>
        <v>2</v>
      </c>
      <c r="Q12" s="315">
        <f t="shared" si="7"/>
        <v>0</v>
      </c>
      <c r="R12" s="315">
        <f t="shared" si="7"/>
        <v>0</v>
      </c>
      <c r="S12" s="315">
        <f t="shared" si="7"/>
        <v>0</v>
      </c>
      <c r="T12" s="315">
        <f t="shared" si="7"/>
        <v>0</v>
      </c>
      <c r="U12" s="315">
        <f t="shared" si="7"/>
        <v>0</v>
      </c>
      <c r="V12" s="315">
        <f t="shared" si="7"/>
        <v>3</v>
      </c>
      <c r="W12" s="315">
        <f t="shared" si="7"/>
        <v>0</v>
      </c>
      <c r="X12" s="315">
        <f t="shared" si="7"/>
        <v>0</v>
      </c>
      <c r="Y12" s="315">
        <f t="shared" si="7"/>
        <v>0</v>
      </c>
      <c r="Z12" s="315">
        <f t="shared" si="7"/>
        <v>0</v>
      </c>
      <c r="AA12" s="315">
        <f t="shared" si="7"/>
        <v>0</v>
      </c>
      <c r="AB12" s="263" t="str">
        <f t="shared" si="2"/>
        <v>Đúng</v>
      </c>
      <c r="AC12" s="264" t="str">
        <f t="shared" si="3"/>
        <v>Sai</v>
      </c>
      <c r="AD12" s="264" t="str">
        <f t="shared" si="5"/>
        <v>Đúng</v>
      </c>
      <c r="AE12" s="264" t="str">
        <f t="shared" si="4"/>
        <v>Đúng</v>
      </c>
    </row>
    <row r="13" spans="1:31" s="275" customFormat="1" ht="15" customHeight="1" x14ac:dyDescent="0.2">
      <c r="A13" s="224"/>
      <c r="B13" s="214" t="s">
        <v>25</v>
      </c>
      <c r="C13" s="316">
        <f t="shared" si="6"/>
        <v>0</v>
      </c>
      <c r="D13" s="306"/>
      <c r="E13" s="306"/>
      <c r="F13" s="307"/>
      <c r="G13" s="307"/>
      <c r="H13" s="307"/>
      <c r="I13" s="307"/>
      <c r="J13" s="307"/>
      <c r="K13" s="307"/>
      <c r="L13" s="306"/>
      <c r="M13" s="306"/>
      <c r="N13" s="306"/>
      <c r="O13" s="306"/>
      <c r="P13" s="306"/>
      <c r="Q13" s="306"/>
      <c r="R13" s="306"/>
      <c r="S13" s="306"/>
      <c r="T13" s="306"/>
      <c r="U13" s="306"/>
      <c r="V13" s="306"/>
      <c r="W13" s="297"/>
      <c r="X13" s="306"/>
      <c r="Y13" s="306"/>
      <c r="Z13" s="306"/>
      <c r="AA13" s="306"/>
      <c r="AB13" s="263" t="str">
        <f t="shared" si="2"/>
        <v>Đúng</v>
      </c>
      <c r="AC13" s="264" t="str">
        <f t="shared" si="3"/>
        <v>Đúng</v>
      </c>
      <c r="AD13" s="264" t="str">
        <f t="shared" si="5"/>
        <v>Đúng</v>
      </c>
      <c r="AE13" s="264" t="str">
        <f t="shared" si="4"/>
        <v>Đúng</v>
      </c>
    </row>
    <row r="14" spans="1:31" s="275" customFormat="1" ht="15" customHeight="1" x14ac:dyDescent="0.2">
      <c r="A14" s="227"/>
      <c r="B14" s="215" t="s">
        <v>26</v>
      </c>
      <c r="C14" s="316">
        <f t="shared" si="6"/>
        <v>0</v>
      </c>
      <c r="D14" s="297"/>
      <c r="E14" s="297"/>
      <c r="F14" s="297"/>
      <c r="G14" s="297"/>
      <c r="H14" s="308"/>
      <c r="I14" s="308"/>
      <c r="J14" s="308"/>
      <c r="K14" s="308"/>
      <c r="L14" s="306"/>
      <c r="M14" s="306"/>
      <c r="N14" s="297"/>
      <c r="O14" s="297"/>
      <c r="P14" s="297"/>
      <c r="Q14" s="297"/>
      <c r="R14" s="297"/>
      <c r="S14" s="297"/>
      <c r="T14" s="297"/>
      <c r="U14" s="297"/>
      <c r="V14" s="297"/>
      <c r="W14" s="297"/>
      <c r="X14" s="306"/>
      <c r="Y14" s="297"/>
      <c r="Z14" s="297"/>
      <c r="AA14" s="297"/>
      <c r="AB14" s="263" t="str">
        <f t="shared" si="2"/>
        <v>Đúng</v>
      </c>
      <c r="AC14" s="264" t="str">
        <f t="shared" si="3"/>
        <v>Đúng</v>
      </c>
      <c r="AD14" s="264" t="str">
        <f t="shared" si="5"/>
        <v>Đúng</v>
      </c>
      <c r="AE14" s="264" t="str">
        <f t="shared" si="4"/>
        <v>Đúng</v>
      </c>
    </row>
    <row r="15" spans="1:31" s="275" customFormat="1" ht="24" customHeight="1" x14ac:dyDescent="0.2">
      <c r="A15" s="228"/>
      <c r="B15" s="229" t="s">
        <v>480</v>
      </c>
      <c r="C15" s="316">
        <f t="shared" si="6"/>
        <v>0</v>
      </c>
      <c r="D15" s="306"/>
      <c r="E15" s="298"/>
      <c r="F15" s="306"/>
      <c r="G15" s="298"/>
      <c r="H15" s="298"/>
      <c r="I15" s="298"/>
      <c r="J15" s="308"/>
      <c r="K15" s="308"/>
      <c r="L15" s="306"/>
      <c r="M15" s="306"/>
      <c r="N15" s="298"/>
      <c r="O15" s="298"/>
      <c r="P15" s="298"/>
      <c r="Q15" s="298"/>
      <c r="R15" s="298"/>
      <c r="S15" s="298"/>
      <c r="T15" s="298"/>
      <c r="U15" s="298"/>
      <c r="V15" s="298"/>
      <c r="W15" s="297"/>
      <c r="X15" s="306"/>
      <c r="Y15" s="298"/>
      <c r="Z15" s="298"/>
      <c r="AA15" s="298"/>
      <c r="AB15" s="263" t="str">
        <f t="shared" si="2"/>
        <v>Đúng</v>
      </c>
      <c r="AC15" s="264" t="str">
        <f t="shared" si="3"/>
        <v>Đúng</v>
      </c>
      <c r="AD15" s="264" t="str">
        <f t="shared" si="5"/>
        <v>Đúng</v>
      </c>
      <c r="AE15" s="264" t="str">
        <f t="shared" si="4"/>
        <v>Đúng</v>
      </c>
    </row>
    <row r="16" spans="1:31" s="275" customFormat="1" ht="15" customHeight="1" x14ac:dyDescent="0.2">
      <c r="A16" s="227"/>
      <c r="B16" s="215" t="s">
        <v>483</v>
      </c>
      <c r="C16" s="316">
        <f t="shared" si="6"/>
        <v>0</v>
      </c>
      <c r="D16" s="306"/>
      <c r="E16" s="297"/>
      <c r="F16" s="297"/>
      <c r="G16" s="297"/>
      <c r="H16" s="297"/>
      <c r="I16" s="297"/>
      <c r="J16" s="297"/>
      <c r="K16" s="310"/>
      <c r="L16" s="306"/>
      <c r="M16" s="297"/>
      <c r="N16" s="297"/>
      <c r="O16" s="297"/>
      <c r="P16" s="297"/>
      <c r="Q16" s="297"/>
      <c r="R16" s="297"/>
      <c r="S16" s="297"/>
      <c r="T16" s="297"/>
      <c r="U16" s="297"/>
      <c r="V16" s="297"/>
      <c r="W16" s="297"/>
      <c r="X16" s="306"/>
      <c r="Y16" s="297"/>
      <c r="Z16" s="297"/>
      <c r="AA16" s="297"/>
      <c r="AB16" s="263" t="str">
        <f t="shared" si="2"/>
        <v>Đúng</v>
      </c>
      <c r="AC16" s="264" t="str">
        <f t="shared" si="3"/>
        <v>Đúng</v>
      </c>
      <c r="AD16" s="264" t="str">
        <f t="shared" si="5"/>
        <v>Đúng</v>
      </c>
      <c r="AE16" s="264" t="str">
        <f t="shared" si="4"/>
        <v>Đúng</v>
      </c>
    </row>
    <row r="17" spans="1:31" s="275" customFormat="1" ht="15" customHeight="1" x14ac:dyDescent="0.2">
      <c r="A17" s="227"/>
      <c r="B17" s="215" t="s">
        <v>343</v>
      </c>
      <c r="C17" s="316">
        <f t="shared" si="6"/>
        <v>0</v>
      </c>
      <c r="D17" s="297"/>
      <c r="E17" s="297"/>
      <c r="F17" s="297"/>
      <c r="G17" s="297"/>
      <c r="H17" s="297"/>
      <c r="I17" s="297"/>
      <c r="J17" s="297"/>
      <c r="K17" s="297"/>
      <c r="L17" s="306"/>
      <c r="M17" s="297"/>
      <c r="N17" s="297"/>
      <c r="O17" s="297"/>
      <c r="P17" s="297"/>
      <c r="Q17" s="297"/>
      <c r="R17" s="297"/>
      <c r="S17" s="297"/>
      <c r="T17" s="297"/>
      <c r="U17" s="297"/>
      <c r="V17" s="297"/>
      <c r="W17" s="297"/>
      <c r="X17" s="306"/>
      <c r="Y17" s="297"/>
      <c r="Z17" s="297"/>
      <c r="AA17" s="297"/>
      <c r="AB17" s="263" t="str">
        <f t="shared" si="2"/>
        <v>Đúng</v>
      </c>
      <c r="AC17" s="264" t="str">
        <f t="shared" si="3"/>
        <v>Đúng</v>
      </c>
      <c r="AD17" s="264" t="str">
        <f t="shared" si="5"/>
        <v>Đúng</v>
      </c>
      <c r="AE17" s="264" t="str">
        <f t="shared" si="4"/>
        <v>Đúng</v>
      </c>
    </row>
    <row r="18" spans="1:31" s="275" customFormat="1" ht="15" customHeight="1" x14ac:dyDescent="0.2">
      <c r="A18" s="230"/>
      <c r="B18" s="216" t="s">
        <v>27</v>
      </c>
      <c r="C18" s="316">
        <f t="shared" si="6"/>
        <v>6</v>
      </c>
      <c r="D18" s="311"/>
      <c r="E18" s="311"/>
      <c r="F18" s="311"/>
      <c r="G18" s="311"/>
      <c r="H18" s="311"/>
      <c r="I18" s="311"/>
      <c r="J18" s="311"/>
      <c r="K18" s="311"/>
      <c r="L18" s="311"/>
      <c r="M18" s="311"/>
      <c r="N18" s="311">
        <v>1</v>
      </c>
      <c r="O18" s="311"/>
      <c r="P18" s="311">
        <v>2</v>
      </c>
      <c r="Q18" s="311"/>
      <c r="R18" s="311"/>
      <c r="S18" s="311"/>
      <c r="T18" s="311"/>
      <c r="U18" s="311"/>
      <c r="V18" s="312">
        <v>3</v>
      </c>
      <c r="W18" s="312"/>
      <c r="X18" s="298"/>
      <c r="Y18" s="312"/>
      <c r="Z18" s="311"/>
      <c r="AA18" s="311"/>
      <c r="AB18" s="263" t="str">
        <f t="shared" si="2"/>
        <v>Đúng</v>
      </c>
      <c r="AC18" s="264" t="str">
        <f t="shared" si="3"/>
        <v>Sai</v>
      </c>
      <c r="AD18" s="264" t="str">
        <f t="shared" si="5"/>
        <v>Đúng</v>
      </c>
      <c r="AE18" s="264" t="str">
        <f t="shared" si="4"/>
        <v>Đúng</v>
      </c>
    </row>
    <row r="19" spans="1:31" s="275" customFormat="1" ht="17.25" customHeight="1" x14ac:dyDescent="0.2">
      <c r="A19" s="223" t="s">
        <v>28</v>
      </c>
      <c r="B19" s="257" t="s">
        <v>29</v>
      </c>
      <c r="C19" s="316">
        <f t="shared" si="6"/>
        <v>25</v>
      </c>
      <c r="D19" s="318">
        <f t="shared" ref="D19:AA19" si="8">SUM(D20:D26)</f>
        <v>0</v>
      </c>
      <c r="E19" s="318">
        <f t="shared" si="8"/>
        <v>0</v>
      </c>
      <c r="F19" s="318">
        <f t="shared" si="8"/>
        <v>0</v>
      </c>
      <c r="G19" s="318">
        <f t="shared" si="8"/>
        <v>0</v>
      </c>
      <c r="H19" s="318">
        <f t="shared" si="8"/>
        <v>0</v>
      </c>
      <c r="I19" s="318">
        <f t="shared" si="8"/>
        <v>0</v>
      </c>
      <c r="J19" s="318">
        <f t="shared" si="8"/>
        <v>0</v>
      </c>
      <c r="K19" s="318">
        <f t="shared" si="8"/>
        <v>0</v>
      </c>
      <c r="L19" s="318">
        <f t="shared" si="8"/>
        <v>0</v>
      </c>
      <c r="M19" s="318">
        <f t="shared" si="8"/>
        <v>25</v>
      </c>
      <c r="N19" s="318">
        <f t="shared" si="8"/>
        <v>2</v>
      </c>
      <c r="O19" s="318">
        <f t="shared" si="8"/>
        <v>1</v>
      </c>
      <c r="P19" s="318">
        <f t="shared" si="8"/>
        <v>9</v>
      </c>
      <c r="Q19" s="318">
        <f t="shared" si="8"/>
        <v>6</v>
      </c>
      <c r="R19" s="318">
        <f t="shared" si="8"/>
        <v>1</v>
      </c>
      <c r="S19" s="318">
        <f t="shared" si="8"/>
        <v>2</v>
      </c>
      <c r="T19" s="318">
        <f t="shared" si="8"/>
        <v>0</v>
      </c>
      <c r="U19" s="318">
        <f t="shared" si="8"/>
        <v>0</v>
      </c>
      <c r="V19" s="315">
        <f t="shared" si="8"/>
        <v>4</v>
      </c>
      <c r="W19" s="315">
        <f t="shared" si="8"/>
        <v>25</v>
      </c>
      <c r="X19" s="315">
        <f t="shared" si="8"/>
        <v>0</v>
      </c>
      <c r="Y19" s="315">
        <f t="shared" si="8"/>
        <v>0</v>
      </c>
      <c r="Z19" s="318">
        <f t="shared" si="8"/>
        <v>0</v>
      </c>
      <c r="AA19" s="318">
        <f t="shared" si="8"/>
        <v>0</v>
      </c>
      <c r="AB19" s="263" t="str">
        <f t="shared" si="2"/>
        <v>Đúng</v>
      </c>
      <c r="AC19" s="264" t="str">
        <f t="shared" si="3"/>
        <v>Đúng</v>
      </c>
      <c r="AD19" s="264" t="str">
        <f t="shared" si="5"/>
        <v>Đúng</v>
      </c>
      <c r="AE19" s="264" t="str">
        <f t="shared" si="4"/>
        <v>Đúng</v>
      </c>
    </row>
    <row r="20" spans="1:31" s="275" customFormat="1" ht="15" customHeight="1" x14ac:dyDescent="0.2">
      <c r="A20" s="224"/>
      <c r="B20" s="214" t="s">
        <v>30</v>
      </c>
      <c r="C20" s="316">
        <f t="shared" si="6"/>
        <v>0</v>
      </c>
      <c r="D20" s="313"/>
      <c r="E20" s="313"/>
      <c r="F20" s="313"/>
      <c r="G20" s="313"/>
      <c r="H20" s="313"/>
      <c r="I20" s="313"/>
      <c r="J20" s="313"/>
      <c r="K20" s="313"/>
      <c r="L20" s="313"/>
      <c r="M20" s="313"/>
      <c r="N20" s="313"/>
      <c r="O20" s="313"/>
      <c r="P20" s="313"/>
      <c r="Q20" s="313"/>
      <c r="R20" s="313"/>
      <c r="S20" s="313"/>
      <c r="T20" s="313"/>
      <c r="U20" s="313"/>
      <c r="V20" s="298"/>
      <c r="W20" s="306"/>
      <c r="X20" s="306"/>
      <c r="Y20" s="298"/>
      <c r="Z20" s="313"/>
      <c r="AA20" s="313"/>
      <c r="AB20" s="263" t="str">
        <f t="shared" si="2"/>
        <v>Đúng</v>
      </c>
      <c r="AC20" s="264" t="str">
        <f t="shared" si="3"/>
        <v>Đúng</v>
      </c>
      <c r="AD20" s="264" t="str">
        <f t="shared" si="5"/>
        <v>Đúng</v>
      </c>
      <c r="AE20" s="264" t="str">
        <f t="shared" si="4"/>
        <v>Đúng</v>
      </c>
    </row>
    <row r="21" spans="1:31" s="275" customFormat="1" ht="15" customHeight="1" x14ac:dyDescent="0.2">
      <c r="A21" s="227"/>
      <c r="B21" s="215" t="s">
        <v>79</v>
      </c>
      <c r="C21" s="316">
        <f t="shared" si="6"/>
        <v>25</v>
      </c>
      <c r="D21" s="297"/>
      <c r="E21" s="297"/>
      <c r="F21" s="297"/>
      <c r="G21" s="297"/>
      <c r="H21" s="297"/>
      <c r="I21" s="297"/>
      <c r="J21" s="297"/>
      <c r="K21" s="297"/>
      <c r="L21" s="297"/>
      <c r="M21" s="297">
        <v>25</v>
      </c>
      <c r="N21" s="297">
        <v>2</v>
      </c>
      <c r="O21" s="297">
        <v>1</v>
      </c>
      <c r="P21" s="297">
        <v>9</v>
      </c>
      <c r="Q21" s="297">
        <v>6</v>
      </c>
      <c r="R21" s="297">
        <v>1</v>
      </c>
      <c r="S21" s="297">
        <v>2</v>
      </c>
      <c r="T21" s="297"/>
      <c r="U21" s="297"/>
      <c r="V21" s="297">
        <v>4</v>
      </c>
      <c r="W21" s="297">
        <v>25</v>
      </c>
      <c r="X21" s="306"/>
      <c r="Y21" s="297"/>
      <c r="Z21" s="297"/>
      <c r="AA21" s="297"/>
      <c r="AB21" s="263" t="str">
        <f t="shared" si="2"/>
        <v>Đúng</v>
      </c>
      <c r="AC21" s="264" t="str">
        <f t="shared" si="3"/>
        <v>Đúng</v>
      </c>
      <c r="AD21" s="264" t="str">
        <f t="shared" si="5"/>
        <v>Đúng</v>
      </c>
      <c r="AE21" s="264" t="str">
        <f t="shared" si="4"/>
        <v>Đúng</v>
      </c>
    </row>
    <row r="22" spans="1:31" s="275" customFormat="1" ht="15" customHeight="1" x14ac:dyDescent="0.2">
      <c r="A22" s="227"/>
      <c r="B22" s="215" t="s">
        <v>31</v>
      </c>
      <c r="C22" s="316">
        <f t="shared" si="6"/>
        <v>0</v>
      </c>
      <c r="D22" s="297"/>
      <c r="E22" s="297"/>
      <c r="F22" s="297"/>
      <c r="G22" s="297"/>
      <c r="H22" s="297"/>
      <c r="I22" s="297"/>
      <c r="J22" s="297"/>
      <c r="K22" s="297"/>
      <c r="L22" s="297"/>
      <c r="M22" s="297"/>
      <c r="N22" s="297"/>
      <c r="O22" s="297"/>
      <c r="P22" s="297"/>
      <c r="Q22" s="297"/>
      <c r="R22" s="297"/>
      <c r="S22" s="297"/>
      <c r="T22" s="297"/>
      <c r="U22" s="297"/>
      <c r="V22" s="297"/>
      <c r="W22" s="297"/>
      <c r="X22" s="306"/>
      <c r="Y22" s="297"/>
      <c r="Z22" s="297"/>
      <c r="AA22" s="297"/>
      <c r="AB22" s="263" t="str">
        <f t="shared" si="2"/>
        <v>Đúng</v>
      </c>
      <c r="AC22" s="264" t="str">
        <f t="shared" si="3"/>
        <v>Đúng</v>
      </c>
      <c r="AD22" s="264" t="str">
        <f t="shared" si="5"/>
        <v>Đúng</v>
      </c>
      <c r="AE22" s="264" t="str">
        <f t="shared" si="4"/>
        <v>Đúng</v>
      </c>
    </row>
    <row r="23" spans="1:31" s="275" customFormat="1" ht="15" customHeight="1" x14ac:dyDescent="0.2">
      <c r="A23" s="227"/>
      <c r="B23" s="215" t="s">
        <v>32</v>
      </c>
      <c r="C23" s="316">
        <f t="shared" si="6"/>
        <v>0</v>
      </c>
      <c r="D23" s="297"/>
      <c r="E23" s="297"/>
      <c r="F23" s="297"/>
      <c r="G23" s="297"/>
      <c r="H23" s="297"/>
      <c r="I23" s="297"/>
      <c r="J23" s="297"/>
      <c r="K23" s="297"/>
      <c r="L23" s="297"/>
      <c r="M23" s="297"/>
      <c r="N23" s="297"/>
      <c r="O23" s="297"/>
      <c r="P23" s="297"/>
      <c r="Q23" s="297"/>
      <c r="R23" s="297"/>
      <c r="S23" s="297"/>
      <c r="T23" s="297"/>
      <c r="U23" s="297"/>
      <c r="V23" s="297"/>
      <c r="W23" s="297"/>
      <c r="X23" s="306"/>
      <c r="Y23" s="297"/>
      <c r="Z23" s="297"/>
      <c r="AA23" s="297"/>
      <c r="AB23" s="263" t="str">
        <f t="shared" si="2"/>
        <v>Đúng</v>
      </c>
      <c r="AC23" s="264" t="str">
        <f t="shared" si="3"/>
        <v>Đúng</v>
      </c>
      <c r="AD23" s="264" t="str">
        <f t="shared" si="5"/>
        <v>Đúng</v>
      </c>
      <c r="AE23" s="264" t="str">
        <f t="shared" si="4"/>
        <v>Đúng</v>
      </c>
    </row>
    <row r="24" spans="1:31" s="275" customFormat="1" ht="15" customHeight="1" x14ac:dyDescent="0.2">
      <c r="A24" s="227"/>
      <c r="B24" s="215" t="s">
        <v>342</v>
      </c>
      <c r="C24" s="316">
        <f t="shared" si="6"/>
        <v>0</v>
      </c>
      <c r="D24" s="297"/>
      <c r="E24" s="297"/>
      <c r="F24" s="297"/>
      <c r="G24" s="297"/>
      <c r="H24" s="297"/>
      <c r="I24" s="297"/>
      <c r="J24" s="297"/>
      <c r="K24" s="297"/>
      <c r="L24" s="297"/>
      <c r="M24" s="297"/>
      <c r="N24" s="297"/>
      <c r="O24" s="297"/>
      <c r="P24" s="297"/>
      <c r="Q24" s="297"/>
      <c r="R24" s="297"/>
      <c r="S24" s="297"/>
      <c r="T24" s="297"/>
      <c r="U24" s="297"/>
      <c r="V24" s="297"/>
      <c r="W24" s="297"/>
      <c r="X24" s="306"/>
      <c r="Y24" s="297"/>
      <c r="Z24" s="297"/>
      <c r="AA24" s="297"/>
      <c r="AB24" s="263" t="str">
        <f t="shared" si="2"/>
        <v>Đúng</v>
      </c>
      <c r="AC24" s="264" t="str">
        <f t="shared" si="3"/>
        <v>Đúng</v>
      </c>
      <c r="AD24" s="264" t="str">
        <f t="shared" si="5"/>
        <v>Đúng</v>
      </c>
      <c r="AE24" s="264" t="str">
        <f t="shared" si="4"/>
        <v>Đúng</v>
      </c>
    </row>
    <row r="25" spans="1:31" s="275" customFormat="1" ht="15" customHeight="1" x14ac:dyDescent="0.2">
      <c r="A25" s="227"/>
      <c r="B25" s="215" t="s">
        <v>33</v>
      </c>
      <c r="C25" s="316">
        <f t="shared" si="6"/>
        <v>0</v>
      </c>
      <c r="D25" s="297"/>
      <c r="E25" s="297"/>
      <c r="F25" s="297"/>
      <c r="G25" s="297"/>
      <c r="H25" s="297"/>
      <c r="I25" s="297"/>
      <c r="J25" s="297"/>
      <c r="K25" s="297"/>
      <c r="L25" s="297"/>
      <c r="M25" s="297"/>
      <c r="N25" s="297"/>
      <c r="O25" s="297"/>
      <c r="P25" s="297"/>
      <c r="Q25" s="297"/>
      <c r="R25" s="297"/>
      <c r="S25" s="297"/>
      <c r="T25" s="297"/>
      <c r="U25" s="297"/>
      <c r="V25" s="297"/>
      <c r="W25" s="297"/>
      <c r="X25" s="306"/>
      <c r="Y25" s="297"/>
      <c r="Z25" s="297"/>
      <c r="AA25" s="297"/>
      <c r="AB25" s="263" t="str">
        <f t="shared" si="2"/>
        <v>Đúng</v>
      </c>
      <c r="AC25" s="264" t="str">
        <f t="shared" si="3"/>
        <v>Đúng</v>
      </c>
      <c r="AD25" s="264" t="str">
        <f t="shared" si="5"/>
        <v>Đúng</v>
      </c>
      <c r="AE25" s="264" t="str">
        <f t="shared" si="4"/>
        <v>Đúng</v>
      </c>
    </row>
    <row r="26" spans="1:31" s="275" customFormat="1" ht="15" customHeight="1" x14ac:dyDescent="0.2">
      <c r="A26" s="235"/>
      <c r="B26" s="236" t="s">
        <v>34</v>
      </c>
      <c r="C26" s="316">
        <f t="shared" si="6"/>
        <v>0</v>
      </c>
      <c r="D26" s="309"/>
      <c r="E26" s="309"/>
      <c r="F26" s="309"/>
      <c r="G26" s="309"/>
      <c r="H26" s="309"/>
      <c r="I26" s="309"/>
      <c r="J26" s="309"/>
      <c r="K26" s="309"/>
      <c r="L26" s="309"/>
      <c r="M26" s="309"/>
      <c r="N26" s="309"/>
      <c r="O26" s="309"/>
      <c r="P26" s="309"/>
      <c r="Q26" s="309"/>
      <c r="R26" s="309"/>
      <c r="S26" s="309"/>
      <c r="T26" s="309"/>
      <c r="U26" s="309"/>
      <c r="V26" s="309"/>
      <c r="W26" s="297"/>
      <c r="X26" s="306"/>
      <c r="Y26" s="309"/>
      <c r="Z26" s="309"/>
      <c r="AA26" s="309"/>
      <c r="AB26" s="263" t="str">
        <f t="shared" si="2"/>
        <v>Đúng</v>
      </c>
      <c r="AC26" s="264" t="str">
        <f t="shared" si="3"/>
        <v>Đúng</v>
      </c>
      <c r="AD26" s="264" t="str">
        <f t="shared" si="5"/>
        <v>Đúng</v>
      </c>
      <c r="AE26" s="264" t="str">
        <f t="shared" si="4"/>
        <v>Đúng</v>
      </c>
    </row>
    <row r="27" spans="1:31" s="275" customFormat="1" ht="17.25" customHeight="1" x14ac:dyDescent="0.2">
      <c r="A27" s="258" t="s">
        <v>35</v>
      </c>
      <c r="B27" s="259" t="s">
        <v>5</v>
      </c>
      <c r="C27" s="316">
        <f t="shared" si="6"/>
        <v>25</v>
      </c>
      <c r="D27" s="315">
        <f>D28+D29</f>
        <v>0</v>
      </c>
      <c r="E27" s="315">
        <f t="shared" ref="E27:V27" si="9">E28+E29</f>
        <v>0</v>
      </c>
      <c r="F27" s="315">
        <f t="shared" si="9"/>
        <v>0</v>
      </c>
      <c r="G27" s="315">
        <f t="shared" si="9"/>
        <v>0</v>
      </c>
      <c r="H27" s="315">
        <f t="shared" si="9"/>
        <v>0</v>
      </c>
      <c r="I27" s="315">
        <f t="shared" si="9"/>
        <v>0</v>
      </c>
      <c r="J27" s="315">
        <f t="shared" si="9"/>
        <v>0</v>
      </c>
      <c r="K27" s="315">
        <f t="shared" si="9"/>
        <v>0</v>
      </c>
      <c r="L27" s="315">
        <f t="shared" si="9"/>
        <v>0</v>
      </c>
      <c r="M27" s="315">
        <f t="shared" si="9"/>
        <v>25</v>
      </c>
      <c r="N27" s="315">
        <f t="shared" si="9"/>
        <v>2</v>
      </c>
      <c r="O27" s="315">
        <f t="shared" si="9"/>
        <v>1</v>
      </c>
      <c r="P27" s="315">
        <f t="shared" si="9"/>
        <v>9</v>
      </c>
      <c r="Q27" s="315">
        <f t="shared" si="9"/>
        <v>6</v>
      </c>
      <c r="R27" s="315">
        <f t="shared" si="9"/>
        <v>1</v>
      </c>
      <c r="S27" s="315">
        <f t="shared" si="9"/>
        <v>2</v>
      </c>
      <c r="T27" s="315">
        <f t="shared" si="9"/>
        <v>0</v>
      </c>
      <c r="U27" s="315">
        <f t="shared" si="9"/>
        <v>0</v>
      </c>
      <c r="V27" s="315">
        <f t="shared" si="9"/>
        <v>4</v>
      </c>
      <c r="W27" s="319">
        <v>20</v>
      </c>
      <c r="X27" s="319"/>
      <c r="Y27" s="319"/>
      <c r="Z27" s="319"/>
      <c r="AA27" s="319"/>
      <c r="AE27" s="264"/>
    </row>
    <row r="28" spans="1:31" s="275" customFormat="1" ht="15" customHeight="1" x14ac:dyDescent="0.2">
      <c r="A28" s="224"/>
      <c r="B28" s="214" t="s">
        <v>13</v>
      </c>
      <c r="C28" s="316">
        <f t="shared" si="6"/>
        <v>25</v>
      </c>
      <c r="D28" s="306"/>
      <c r="E28" s="306"/>
      <c r="F28" s="306"/>
      <c r="G28" s="306"/>
      <c r="H28" s="306"/>
      <c r="I28" s="306"/>
      <c r="J28" s="306"/>
      <c r="K28" s="306"/>
      <c r="L28" s="306"/>
      <c r="M28" s="306">
        <v>25</v>
      </c>
      <c r="N28" s="306">
        <v>2</v>
      </c>
      <c r="O28" s="306">
        <v>1</v>
      </c>
      <c r="P28" s="306">
        <v>9</v>
      </c>
      <c r="Q28" s="306">
        <v>6</v>
      </c>
      <c r="R28" s="306">
        <v>1</v>
      </c>
      <c r="S28" s="306">
        <v>2</v>
      </c>
      <c r="T28" s="306"/>
      <c r="U28" s="306"/>
      <c r="V28" s="306">
        <v>4</v>
      </c>
      <c r="W28" s="307">
        <v>25</v>
      </c>
      <c r="X28" s="307"/>
      <c r="Y28" s="307"/>
      <c r="Z28" s="307"/>
      <c r="AA28" s="307"/>
      <c r="AE28" s="264"/>
    </row>
    <row r="29" spans="1:31" s="275" customFormat="1" ht="15" customHeight="1" x14ac:dyDescent="0.2">
      <c r="A29" s="227"/>
      <c r="B29" s="215" t="s">
        <v>14</v>
      </c>
      <c r="C29" s="316">
        <f t="shared" si="6"/>
        <v>0</v>
      </c>
      <c r="D29" s="306"/>
      <c r="E29" s="306"/>
      <c r="F29" s="306"/>
      <c r="G29" s="306"/>
      <c r="H29" s="306"/>
      <c r="I29" s="306"/>
      <c r="J29" s="306"/>
      <c r="K29" s="306"/>
      <c r="L29" s="306"/>
      <c r="M29" s="306"/>
      <c r="N29" s="306"/>
      <c r="O29" s="306"/>
      <c r="P29" s="306"/>
      <c r="Q29" s="306"/>
      <c r="R29" s="306"/>
      <c r="S29" s="306"/>
      <c r="T29" s="306"/>
      <c r="U29" s="306"/>
      <c r="V29" s="306"/>
      <c r="W29" s="307"/>
      <c r="X29" s="307"/>
      <c r="Y29" s="307"/>
      <c r="Z29" s="307"/>
      <c r="AA29" s="307"/>
      <c r="AE29" s="264"/>
    </row>
    <row r="30" spans="1:31" s="275" customFormat="1" ht="24" customHeight="1" x14ac:dyDescent="0.2">
      <c r="A30" s="227"/>
      <c r="B30" s="215" t="s">
        <v>389</v>
      </c>
      <c r="C30" s="316">
        <f t="shared" si="6"/>
        <v>0</v>
      </c>
      <c r="D30" s="306"/>
      <c r="E30" s="306"/>
      <c r="F30" s="306"/>
      <c r="G30" s="306"/>
      <c r="H30" s="306"/>
      <c r="I30" s="306"/>
      <c r="J30" s="306"/>
      <c r="K30" s="306"/>
      <c r="L30" s="306"/>
      <c r="M30" s="306"/>
      <c r="N30" s="306"/>
      <c r="O30" s="306"/>
      <c r="P30" s="306"/>
      <c r="Q30" s="306"/>
      <c r="R30" s="306"/>
      <c r="S30" s="306"/>
      <c r="T30" s="306"/>
      <c r="U30" s="306"/>
      <c r="V30" s="306"/>
      <c r="W30" s="307"/>
      <c r="X30" s="307"/>
      <c r="Y30" s="307"/>
      <c r="Z30" s="307"/>
      <c r="AA30" s="307"/>
      <c r="AE30" s="264"/>
    </row>
    <row r="31" spans="1:31" s="275" customFormat="1" ht="15" customHeight="1" x14ac:dyDescent="0.2">
      <c r="A31" s="227"/>
      <c r="B31" s="215" t="s">
        <v>17</v>
      </c>
      <c r="C31" s="316">
        <f t="shared" si="6"/>
        <v>0</v>
      </c>
      <c r="D31" s="297"/>
      <c r="E31" s="297"/>
      <c r="F31" s="297"/>
      <c r="G31" s="297"/>
      <c r="H31" s="297"/>
      <c r="I31" s="297"/>
      <c r="J31" s="297"/>
      <c r="K31" s="297"/>
      <c r="L31" s="297"/>
      <c r="M31" s="297"/>
      <c r="N31" s="297"/>
      <c r="O31" s="297"/>
      <c r="P31" s="297"/>
      <c r="Q31" s="297"/>
      <c r="R31" s="297"/>
      <c r="S31" s="297"/>
      <c r="T31" s="297"/>
      <c r="U31" s="297"/>
      <c r="V31" s="297"/>
      <c r="W31" s="308"/>
      <c r="X31" s="308"/>
      <c r="Y31" s="308"/>
      <c r="Z31" s="308"/>
      <c r="AA31" s="308"/>
      <c r="AE31" s="187"/>
    </row>
    <row r="32" spans="1:31" s="275" customFormat="1" ht="14.25" customHeight="1" x14ac:dyDescent="0.2">
      <c r="A32" s="235"/>
      <c r="B32" s="236" t="s">
        <v>18</v>
      </c>
      <c r="C32" s="316">
        <f t="shared" si="6"/>
        <v>0</v>
      </c>
      <c r="D32" s="311"/>
      <c r="E32" s="311"/>
      <c r="F32" s="311"/>
      <c r="G32" s="311"/>
      <c r="H32" s="311"/>
      <c r="I32" s="311"/>
      <c r="J32" s="311"/>
      <c r="K32" s="311"/>
      <c r="L32" s="311"/>
      <c r="M32" s="311"/>
      <c r="N32" s="311"/>
      <c r="O32" s="311"/>
      <c r="P32" s="311"/>
      <c r="Q32" s="311"/>
      <c r="R32" s="311"/>
      <c r="S32" s="311"/>
      <c r="T32" s="311"/>
      <c r="U32" s="311"/>
      <c r="V32" s="311"/>
      <c r="W32" s="314"/>
      <c r="X32" s="314"/>
      <c r="Y32" s="314"/>
      <c r="Z32" s="314"/>
      <c r="AA32" s="314"/>
      <c r="AE32" s="187"/>
    </row>
    <row r="33" spans="1:27" x14ac:dyDescent="0.2">
      <c r="A33" s="6"/>
      <c r="B33" s="198"/>
      <c r="C33" s="6"/>
      <c r="D33" s="8"/>
      <c r="E33" s="8"/>
      <c r="F33" s="8"/>
      <c r="G33" s="8"/>
      <c r="H33" s="8"/>
      <c r="I33" s="8"/>
      <c r="J33" s="8"/>
      <c r="K33" s="8"/>
      <c r="L33" s="8"/>
      <c r="M33" s="8"/>
      <c r="N33" s="8"/>
      <c r="O33" s="8"/>
      <c r="P33" s="8"/>
      <c r="Q33" s="8"/>
      <c r="R33" s="8"/>
      <c r="S33" s="8"/>
      <c r="T33" s="8"/>
      <c r="U33" s="8"/>
      <c r="V33" s="8"/>
      <c r="W33" s="296"/>
      <c r="X33" s="296"/>
      <c r="Y33" s="296"/>
      <c r="Z33" s="296"/>
      <c r="AA33" s="8"/>
    </row>
    <row r="34" spans="1:27" x14ac:dyDescent="0.2">
      <c r="A34" s="6"/>
      <c r="B34" s="282"/>
      <c r="C34" s="264" t="str">
        <f>IF(AND(C7=C19,C7=C27), "Đúng", "Sai")</f>
        <v>Đúng</v>
      </c>
      <c r="D34" s="264" t="str">
        <f t="shared" ref="D34:I34" si="10">IF(AND(D7=D19,D7=D27), "Đúng", "Sai")</f>
        <v>Đúng</v>
      </c>
      <c r="E34" s="264" t="str">
        <f t="shared" si="10"/>
        <v>Đúng</v>
      </c>
      <c r="F34" s="264" t="str">
        <f t="shared" si="10"/>
        <v>Đúng</v>
      </c>
      <c r="G34" s="264" t="str">
        <f t="shared" si="10"/>
        <v>Đúng</v>
      </c>
      <c r="H34" s="264" t="str">
        <f t="shared" si="10"/>
        <v>Đúng</v>
      </c>
      <c r="I34" s="264" t="str">
        <f t="shared" si="10"/>
        <v>Đúng</v>
      </c>
      <c r="J34" s="264" t="str">
        <f t="shared" ref="J34:V34" si="11">IF(AND(J7=J19,J7=J27), "Đúng", "Sai")</f>
        <v>Đúng</v>
      </c>
      <c r="K34" s="264" t="str">
        <f t="shared" si="11"/>
        <v>Đúng</v>
      </c>
      <c r="L34" s="264" t="str">
        <f t="shared" si="11"/>
        <v>Đúng</v>
      </c>
      <c r="M34" s="264" t="str">
        <f t="shared" si="11"/>
        <v>Đúng</v>
      </c>
      <c r="N34" s="264" t="str">
        <f t="shared" si="11"/>
        <v>Đúng</v>
      </c>
      <c r="O34" s="264" t="str">
        <f t="shared" si="11"/>
        <v>Đúng</v>
      </c>
      <c r="P34" s="264" t="str">
        <f t="shared" si="11"/>
        <v>Đúng</v>
      </c>
      <c r="Q34" s="264" t="str">
        <f t="shared" si="11"/>
        <v>Đúng</v>
      </c>
      <c r="R34" s="264" t="str">
        <f t="shared" si="11"/>
        <v>Đúng</v>
      </c>
      <c r="S34" s="264" t="str">
        <f t="shared" si="11"/>
        <v>Đúng</v>
      </c>
      <c r="T34" s="264" t="str">
        <f t="shared" si="11"/>
        <v>Đúng</v>
      </c>
      <c r="U34" s="264" t="str">
        <f t="shared" si="11"/>
        <v>Đúng</v>
      </c>
      <c r="V34" s="264" t="str">
        <f t="shared" si="11"/>
        <v>Đúng</v>
      </c>
      <c r="W34" s="264" t="str">
        <f>IF(W7=W19, "Đúng", "Sai")</f>
        <v>Đúng</v>
      </c>
      <c r="X34" s="264" t="str">
        <f>IF(X7=X19, "Đúng", "Sai")</f>
        <v>Đúng</v>
      </c>
      <c r="Y34" s="264" t="str">
        <f>IF(Y7=Y19, "Đúng", "Sai")</f>
        <v>Đúng</v>
      </c>
      <c r="Z34" s="264" t="str">
        <f>IF(Z7=Z19, "Đúng", "Sai")</f>
        <v>Đúng</v>
      </c>
      <c r="AA34" s="264" t="str">
        <f>IF(AA7=AA19, "Đúng", "Sai")</f>
        <v>Đúng</v>
      </c>
    </row>
    <row r="35" spans="1:27" x14ac:dyDescent="0.2">
      <c r="A35" s="6"/>
      <c r="B35" s="282"/>
      <c r="C35" s="264" t="str">
        <f>IF(C29=C30+C31,"Đúng","Sai")</f>
        <v>Đúng</v>
      </c>
      <c r="D35" s="264" t="str">
        <f>IF(D29=D30+D31,"Đúng","Sai")</f>
        <v>Đúng</v>
      </c>
      <c r="E35" s="264" t="str">
        <f t="shared" ref="E35:V35" si="12">IF(E29=E30+E31,"Đúng","Sai")</f>
        <v>Đúng</v>
      </c>
      <c r="F35" s="264" t="str">
        <f t="shared" si="12"/>
        <v>Đúng</v>
      </c>
      <c r="G35" s="264" t="str">
        <f t="shared" si="12"/>
        <v>Đúng</v>
      </c>
      <c r="H35" s="264" t="str">
        <f t="shared" si="12"/>
        <v>Đúng</v>
      </c>
      <c r="I35" s="264" t="str">
        <f t="shared" si="12"/>
        <v>Đúng</v>
      </c>
      <c r="J35" s="264" t="str">
        <f t="shared" si="12"/>
        <v>Đúng</v>
      </c>
      <c r="K35" s="264" t="str">
        <f t="shared" si="12"/>
        <v>Đúng</v>
      </c>
      <c r="L35" s="264" t="str">
        <f t="shared" si="12"/>
        <v>Đúng</v>
      </c>
      <c r="M35" s="264" t="str">
        <f t="shared" si="12"/>
        <v>Đúng</v>
      </c>
      <c r="N35" s="264" t="str">
        <f t="shared" si="12"/>
        <v>Đúng</v>
      </c>
      <c r="O35" s="264" t="str">
        <f t="shared" si="12"/>
        <v>Đúng</v>
      </c>
      <c r="P35" s="264" t="str">
        <f t="shared" si="12"/>
        <v>Đúng</v>
      </c>
      <c r="Q35" s="264" t="str">
        <f t="shared" si="12"/>
        <v>Đúng</v>
      </c>
      <c r="R35" s="264" t="str">
        <f t="shared" si="12"/>
        <v>Đúng</v>
      </c>
      <c r="S35" s="264" t="str">
        <f t="shared" si="12"/>
        <v>Đúng</v>
      </c>
      <c r="T35" s="264" t="str">
        <f t="shared" si="12"/>
        <v>Đúng</v>
      </c>
      <c r="U35" s="264" t="str">
        <f t="shared" si="12"/>
        <v>Đúng</v>
      </c>
      <c r="V35" s="264" t="str">
        <f t="shared" si="12"/>
        <v>Đúng</v>
      </c>
      <c r="W35" s="264"/>
      <c r="X35" s="264"/>
      <c r="Y35" s="264"/>
      <c r="Z35" s="264"/>
      <c r="AA35" s="264"/>
    </row>
    <row r="36" spans="1:27" x14ac:dyDescent="0.2">
      <c r="A36" s="6"/>
      <c r="B36" s="282"/>
      <c r="C36" s="264" t="str">
        <f>IF(C32&lt;=C31,"Đúng","Sai")</f>
        <v>Đúng</v>
      </c>
      <c r="D36" s="264" t="str">
        <f t="shared" ref="D36:V36" si="13">IF(D32&lt;=D31,"Đúng","Sai")</f>
        <v>Đúng</v>
      </c>
      <c r="E36" s="264" t="str">
        <f t="shared" si="13"/>
        <v>Đúng</v>
      </c>
      <c r="F36" s="264" t="str">
        <f t="shared" si="13"/>
        <v>Đúng</v>
      </c>
      <c r="G36" s="264" t="str">
        <f t="shared" si="13"/>
        <v>Đúng</v>
      </c>
      <c r="H36" s="264" t="str">
        <f t="shared" si="13"/>
        <v>Đúng</v>
      </c>
      <c r="I36" s="264" t="str">
        <f t="shared" si="13"/>
        <v>Đúng</v>
      </c>
      <c r="J36" s="264" t="str">
        <f t="shared" si="13"/>
        <v>Đúng</v>
      </c>
      <c r="K36" s="264" t="str">
        <f t="shared" si="13"/>
        <v>Đúng</v>
      </c>
      <c r="L36" s="264" t="str">
        <f t="shared" si="13"/>
        <v>Đúng</v>
      </c>
      <c r="M36" s="264" t="str">
        <f t="shared" si="13"/>
        <v>Đúng</v>
      </c>
      <c r="N36" s="264" t="str">
        <f t="shared" si="13"/>
        <v>Đúng</v>
      </c>
      <c r="O36" s="264" t="str">
        <f t="shared" si="13"/>
        <v>Đúng</v>
      </c>
      <c r="P36" s="264" t="str">
        <f t="shared" si="13"/>
        <v>Đúng</v>
      </c>
      <c r="Q36" s="264" t="str">
        <f t="shared" si="13"/>
        <v>Đúng</v>
      </c>
      <c r="R36" s="264" t="str">
        <f t="shared" si="13"/>
        <v>Đúng</v>
      </c>
      <c r="S36" s="264" t="str">
        <f t="shared" si="13"/>
        <v>Đúng</v>
      </c>
      <c r="T36" s="264" t="str">
        <f t="shared" si="13"/>
        <v>Đúng</v>
      </c>
      <c r="U36" s="264" t="str">
        <f t="shared" si="13"/>
        <v>Đúng</v>
      </c>
      <c r="V36" s="264" t="str">
        <f t="shared" si="13"/>
        <v>Đúng</v>
      </c>
      <c r="W36" s="264"/>
      <c r="X36" s="264"/>
      <c r="Y36" s="264"/>
      <c r="Z36" s="264"/>
      <c r="AA36" s="264"/>
    </row>
    <row r="37" spans="1:27" x14ac:dyDescent="0.2">
      <c r="A37" s="6"/>
      <c r="B37" s="282"/>
      <c r="C37" s="264" t="str">
        <f>IF(C28=W19,  "Đúng", "Sai")</f>
        <v>Đúng</v>
      </c>
      <c r="D37" s="263"/>
      <c r="E37" s="263"/>
      <c r="F37" s="263"/>
      <c r="G37" s="263"/>
      <c r="H37" s="263"/>
      <c r="I37" s="263"/>
      <c r="J37" s="263"/>
      <c r="K37" s="263"/>
      <c r="L37" s="263"/>
      <c r="M37" s="263"/>
      <c r="N37" s="263"/>
      <c r="O37" s="263"/>
      <c r="P37" s="263"/>
      <c r="Q37" s="263"/>
      <c r="R37" s="263"/>
      <c r="S37" s="263"/>
      <c r="T37" s="263"/>
      <c r="U37" s="263"/>
      <c r="V37" s="263"/>
      <c r="W37" s="263"/>
      <c r="X37" s="263"/>
      <c r="Y37" s="263"/>
      <c r="Z37" s="263"/>
      <c r="AA37" s="263"/>
    </row>
    <row r="38" spans="1:27" x14ac:dyDescent="0.2">
      <c r="A38" s="6"/>
      <c r="B38" s="282"/>
      <c r="C38" s="264" t="str">
        <f>IF(C29=X19,  "Đúng", "Sai")</f>
        <v>Đúng</v>
      </c>
      <c r="D38" s="263"/>
      <c r="E38" s="263"/>
      <c r="F38" s="263"/>
      <c r="G38" s="263"/>
      <c r="H38" s="263"/>
      <c r="I38" s="263"/>
      <c r="J38" s="263"/>
      <c r="K38" s="263"/>
      <c r="L38" s="263"/>
      <c r="M38" s="263"/>
      <c r="N38" s="263"/>
      <c r="O38" s="263"/>
      <c r="P38" s="263"/>
      <c r="Q38" s="263"/>
      <c r="R38" s="263"/>
      <c r="S38" s="263"/>
      <c r="T38" s="263"/>
      <c r="U38" s="263"/>
      <c r="V38" s="263"/>
      <c r="W38" s="263"/>
      <c r="X38" s="263"/>
      <c r="Y38" s="263"/>
      <c r="Z38" s="263"/>
      <c r="AA38" s="263"/>
    </row>
    <row r="39" spans="1:27" x14ac:dyDescent="0.2">
      <c r="A39" s="6"/>
      <c r="B39" s="282"/>
      <c r="C39" s="264" t="str">
        <f>IF(C30=Y19,  "Đúng", "Sai")</f>
        <v>Đúng</v>
      </c>
      <c r="D39" s="263"/>
      <c r="E39" s="263"/>
      <c r="F39" s="263"/>
      <c r="G39" s="263"/>
      <c r="H39" s="263"/>
      <c r="I39" s="263"/>
      <c r="J39" s="263"/>
      <c r="K39" s="263"/>
      <c r="L39" s="263"/>
      <c r="M39" s="263"/>
      <c r="N39" s="263"/>
      <c r="O39" s="263"/>
      <c r="P39" s="263"/>
      <c r="Q39" s="263"/>
      <c r="R39" s="263"/>
      <c r="S39" s="263"/>
      <c r="T39" s="263"/>
      <c r="U39" s="263"/>
      <c r="V39" s="263"/>
      <c r="W39" s="263"/>
      <c r="X39" s="263"/>
      <c r="Y39" s="263"/>
      <c r="Z39" s="263"/>
      <c r="AA39" s="263"/>
    </row>
    <row r="40" spans="1:27" x14ac:dyDescent="0.2">
      <c r="A40" s="6"/>
      <c r="B40" s="282"/>
      <c r="C40" s="264" t="str">
        <f>IF(C31=Z19,  "Đúng", "Sai")</f>
        <v>Đúng</v>
      </c>
      <c r="D40" s="263"/>
      <c r="E40" s="263"/>
      <c r="F40" s="263"/>
      <c r="G40" s="263"/>
      <c r="H40" s="263"/>
      <c r="I40" s="263"/>
      <c r="J40" s="263"/>
      <c r="K40" s="263"/>
      <c r="L40" s="263"/>
      <c r="M40" s="263"/>
      <c r="N40" s="263"/>
      <c r="O40" s="263"/>
      <c r="P40" s="263"/>
      <c r="Q40" s="263"/>
      <c r="R40" s="263"/>
      <c r="S40" s="263"/>
      <c r="T40" s="263"/>
      <c r="U40" s="263"/>
      <c r="V40" s="263"/>
      <c r="W40" s="263"/>
      <c r="X40" s="263"/>
      <c r="Y40" s="263"/>
      <c r="Z40" s="263"/>
      <c r="AA40" s="263"/>
    </row>
    <row r="41" spans="1:27" x14ac:dyDescent="0.2">
      <c r="A41" s="6"/>
      <c r="B41" s="282"/>
      <c r="C41" s="264" t="str">
        <f>IF(C32=AA19,  "Đúng", "Sai")</f>
        <v>Đúng</v>
      </c>
      <c r="D41" s="263"/>
      <c r="E41" s="263"/>
      <c r="F41" s="263"/>
      <c r="G41" s="263"/>
      <c r="H41" s="263"/>
      <c r="I41" s="263"/>
      <c r="J41" s="263"/>
      <c r="K41" s="263"/>
      <c r="L41" s="263"/>
      <c r="M41" s="263"/>
      <c r="N41" s="263"/>
      <c r="O41" s="263"/>
      <c r="P41" s="263"/>
      <c r="Q41" s="263"/>
      <c r="R41" s="263"/>
      <c r="S41" s="263"/>
      <c r="T41" s="263"/>
      <c r="U41" s="263"/>
      <c r="V41" s="263"/>
      <c r="W41" s="263"/>
      <c r="X41" s="263"/>
      <c r="Y41" s="263"/>
      <c r="Z41" s="263"/>
      <c r="AA41" s="263"/>
    </row>
    <row r="42" spans="1:27" x14ac:dyDescent="0.2">
      <c r="B42" s="283"/>
      <c r="C42" s="281"/>
      <c r="D42" s="271"/>
      <c r="E42" s="271"/>
      <c r="F42" s="271"/>
      <c r="G42" s="271"/>
      <c r="H42" s="271"/>
      <c r="I42" s="271"/>
      <c r="J42" s="271"/>
      <c r="K42" s="271"/>
      <c r="L42" s="271"/>
      <c r="M42" s="271"/>
      <c r="N42" s="271"/>
      <c r="O42" s="271"/>
      <c r="P42" s="271"/>
      <c r="Q42" s="271"/>
      <c r="R42" s="271"/>
      <c r="S42" s="271"/>
      <c r="T42" s="271"/>
      <c r="U42" s="271"/>
      <c r="V42" s="271"/>
      <c r="W42" s="271"/>
      <c r="X42" s="271"/>
      <c r="Y42" s="271"/>
      <c r="Z42" s="271"/>
      <c r="AA42" s="271"/>
    </row>
    <row r="43" spans="1:27" x14ac:dyDescent="0.2">
      <c r="B43" s="283"/>
      <c r="C43" s="281"/>
      <c r="D43" s="271"/>
      <c r="E43" s="271"/>
      <c r="F43" s="271"/>
      <c r="G43" s="271"/>
      <c r="H43" s="271"/>
      <c r="I43" s="271"/>
      <c r="J43" s="271"/>
      <c r="K43" s="271"/>
      <c r="L43" s="271"/>
      <c r="M43" s="271"/>
      <c r="N43" s="271"/>
      <c r="O43" s="271"/>
      <c r="P43" s="271"/>
      <c r="Q43" s="271"/>
      <c r="R43" s="271"/>
      <c r="S43" s="271"/>
      <c r="T43" s="271"/>
      <c r="U43" s="271"/>
      <c r="V43" s="271"/>
      <c r="W43" s="271"/>
      <c r="X43" s="271"/>
      <c r="Y43" s="271"/>
      <c r="Z43" s="271"/>
      <c r="AA43" s="271"/>
    </row>
    <row r="44" spans="1:27" x14ac:dyDescent="0.2">
      <c r="B44" s="283"/>
      <c r="C44" s="281"/>
      <c r="D44" s="271"/>
      <c r="E44" s="271"/>
      <c r="F44" s="271"/>
      <c r="G44" s="271"/>
      <c r="H44" s="271"/>
      <c r="I44" s="271"/>
      <c r="J44" s="271"/>
      <c r="K44" s="271"/>
      <c r="L44" s="271"/>
      <c r="M44" s="271"/>
      <c r="N44" s="271"/>
      <c r="O44" s="271"/>
      <c r="P44" s="271"/>
      <c r="Q44" s="271"/>
      <c r="R44" s="271"/>
      <c r="S44" s="271"/>
      <c r="T44" s="271"/>
      <c r="U44" s="271"/>
      <c r="V44" s="271"/>
      <c r="W44" s="271"/>
      <c r="X44" s="271"/>
      <c r="Y44" s="271"/>
      <c r="Z44" s="271"/>
      <c r="AA44" s="271"/>
    </row>
  </sheetData>
  <sheetProtection formatCells="0" formatColumns="0" formatRows="0"/>
  <mergeCells count="31">
    <mergeCell ref="X4:X5"/>
    <mergeCell ref="Y4:AA4"/>
    <mergeCell ref="Q4:Q5"/>
    <mergeCell ref="O4:O5"/>
    <mergeCell ref="P4:P5"/>
    <mergeCell ref="S4:S5"/>
    <mergeCell ref="V4:V5"/>
    <mergeCell ref="R4:R5"/>
    <mergeCell ref="J4:J5"/>
    <mergeCell ref="K4:K5"/>
    <mergeCell ref="M4:M5"/>
    <mergeCell ref="N4:N5"/>
    <mergeCell ref="W4:W5"/>
    <mergeCell ref="T4:T5"/>
    <mergeCell ref="L4:L5"/>
    <mergeCell ref="A1:Y1"/>
    <mergeCell ref="Z1:AA1"/>
    <mergeCell ref="W2:AA2"/>
    <mergeCell ref="A3:A5"/>
    <mergeCell ref="B3:B5"/>
    <mergeCell ref="C3:C5"/>
    <mergeCell ref="D3:M3"/>
    <mergeCell ref="N3:V3"/>
    <mergeCell ref="W3:AA3"/>
    <mergeCell ref="D4:D5"/>
    <mergeCell ref="U4:U5"/>
    <mergeCell ref="E4:E5"/>
    <mergeCell ref="F4:F5"/>
    <mergeCell ref="G4:G5"/>
    <mergeCell ref="H4:H5"/>
    <mergeCell ref="I4:I5"/>
  </mergeCells>
  <conditionalFormatting sqref="A34:XFD41">
    <cfRule type="cellIs" dxfId="53" priority="8" operator="equal">
      <formula>"Đúng"</formula>
    </cfRule>
  </conditionalFormatting>
  <conditionalFormatting sqref="AB7:AB26">
    <cfRule type="cellIs" dxfId="52" priority="5" operator="equal">
      <formula>"Đúng"</formula>
    </cfRule>
  </conditionalFormatting>
  <conditionalFormatting sqref="AC7:AD26">
    <cfRule type="cellIs" dxfId="51" priority="2" operator="equal">
      <formula>"Đúng"</formula>
    </cfRule>
  </conditionalFormatting>
  <conditionalFormatting sqref="AE1:AE1048576">
    <cfRule type="cellIs" dxfId="50" priority="7" operator="equal">
      <formula>"Đúng"</formula>
    </cfRule>
  </conditionalFormatting>
  <printOptions verticalCentered="1"/>
  <pageMargins left="0.51181102362204722" right="0.23622047244094491" top="0.23622047244094491" bottom="0" header="0" footer="0"/>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C00000"/>
    <pageSetUpPr fitToPage="1"/>
  </sheetPr>
  <dimension ref="A1:CO26"/>
  <sheetViews>
    <sheetView zoomScale="80" zoomScaleNormal="80" workbookViewId="0">
      <selection activeCell="J10" sqref="J10"/>
    </sheetView>
  </sheetViews>
  <sheetFormatPr defaultColWidth="5.42578125" defaultRowHeight="15.75" x14ac:dyDescent="0.25"/>
  <cols>
    <col min="1" max="1" width="5.7109375" style="20" customWidth="1"/>
    <col min="2" max="2" width="46.7109375" style="2" customWidth="1"/>
    <col min="3" max="3" width="7.28515625" style="19" customWidth="1"/>
    <col min="4" max="4" width="4.85546875" style="2" customWidth="1"/>
    <col min="5" max="5" width="5" style="2" customWidth="1"/>
    <col min="6" max="6" width="4.85546875" style="2" customWidth="1"/>
    <col min="7" max="7" width="5.42578125" style="2" customWidth="1"/>
    <col min="8" max="8" width="8" style="2" customWidth="1"/>
    <col min="9" max="9" width="5.42578125" style="2" customWidth="1"/>
    <col min="10" max="10" width="7.42578125" style="2" customWidth="1"/>
    <col min="11" max="11" width="6.140625" style="2" customWidth="1"/>
    <col min="12" max="14" width="6" style="2" customWidth="1"/>
    <col min="15" max="15" width="4.42578125" style="2" customWidth="1"/>
    <col min="16" max="16" width="5.28515625" style="2" customWidth="1"/>
    <col min="17" max="17" width="4.85546875" style="2" customWidth="1"/>
    <col min="18" max="21" width="6" style="2" customWidth="1"/>
    <col min="22" max="22" width="7" style="218" customWidth="1"/>
    <col min="23" max="23" width="8.140625" style="6" customWidth="1"/>
    <col min="24" max="259" width="5.42578125" style="2"/>
    <col min="260" max="260" width="5.7109375" style="2" customWidth="1"/>
    <col min="261" max="261" width="44.42578125" style="2" customWidth="1"/>
    <col min="262" max="262" width="7.28515625" style="2" customWidth="1"/>
    <col min="263" max="276" width="6" style="2" customWidth="1"/>
    <col min="277" max="515" width="5.42578125" style="2"/>
    <col min="516" max="516" width="5.7109375" style="2" customWidth="1"/>
    <col min="517" max="517" width="44.42578125" style="2" customWidth="1"/>
    <col min="518" max="518" width="7.28515625" style="2" customWidth="1"/>
    <col min="519" max="532" width="6" style="2" customWidth="1"/>
    <col min="533" max="771" width="5.42578125" style="2"/>
    <col min="772" max="772" width="5.7109375" style="2" customWidth="1"/>
    <col min="773" max="773" width="44.42578125" style="2" customWidth="1"/>
    <col min="774" max="774" width="7.28515625" style="2" customWidth="1"/>
    <col min="775" max="788" width="6" style="2" customWidth="1"/>
    <col min="789" max="1027" width="5.42578125" style="2"/>
    <col min="1028" max="1028" width="5.7109375" style="2" customWidth="1"/>
    <col min="1029" max="1029" width="44.42578125" style="2" customWidth="1"/>
    <col min="1030" max="1030" width="7.28515625" style="2" customWidth="1"/>
    <col min="1031" max="1044" width="6" style="2" customWidth="1"/>
    <col min="1045" max="1283" width="5.42578125" style="2"/>
    <col min="1284" max="1284" width="5.7109375" style="2" customWidth="1"/>
    <col min="1285" max="1285" width="44.42578125" style="2" customWidth="1"/>
    <col min="1286" max="1286" width="7.28515625" style="2" customWidth="1"/>
    <col min="1287" max="1300" width="6" style="2" customWidth="1"/>
    <col min="1301" max="1539" width="5.42578125" style="2"/>
    <col min="1540" max="1540" width="5.7109375" style="2" customWidth="1"/>
    <col min="1541" max="1541" width="44.42578125" style="2" customWidth="1"/>
    <col min="1542" max="1542" width="7.28515625" style="2" customWidth="1"/>
    <col min="1543" max="1556" width="6" style="2" customWidth="1"/>
    <col min="1557" max="1795" width="5.42578125" style="2"/>
    <col min="1796" max="1796" width="5.7109375" style="2" customWidth="1"/>
    <col min="1797" max="1797" width="44.42578125" style="2" customWidth="1"/>
    <col min="1798" max="1798" width="7.28515625" style="2" customWidth="1"/>
    <col min="1799" max="1812" width="6" style="2" customWidth="1"/>
    <col min="1813" max="2051" width="5.42578125" style="2"/>
    <col min="2052" max="2052" width="5.7109375" style="2" customWidth="1"/>
    <col min="2053" max="2053" width="44.42578125" style="2" customWidth="1"/>
    <col min="2054" max="2054" width="7.28515625" style="2" customWidth="1"/>
    <col min="2055" max="2068" width="6" style="2" customWidth="1"/>
    <col min="2069" max="2307" width="5.42578125" style="2"/>
    <col min="2308" max="2308" width="5.7109375" style="2" customWidth="1"/>
    <col min="2309" max="2309" width="44.42578125" style="2" customWidth="1"/>
    <col min="2310" max="2310" width="7.28515625" style="2" customWidth="1"/>
    <col min="2311" max="2324" width="6" style="2" customWidth="1"/>
    <col min="2325" max="2563" width="5.42578125" style="2"/>
    <col min="2564" max="2564" width="5.7109375" style="2" customWidth="1"/>
    <col min="2565" max="2565" width="44.42578125" style="2" customWidth="1"/>
    <col min="2566" max="2566" width="7.28515625" style="2" customWidth="1"/>
    <col min="2567" max="2580" width="6" style="2" customWidth="1"/>
    <col min="2581" max="2819" width="5.42578125" style="2"/>
    <col min="2820" max="2820" width="5.7109375" style="2" customWidth="1"/>
    <col min="2821" max="2821" width="44.42578125" style="2" customWidth="1"/>
    <col min="2822" max="2822" width="7.28515625" style="2" customWidth="1"/>
    <col min="2823" max="2836" width="6" style="2" customWidth="1"/>
    <col min="2837" max="3075" width="5.42578125" style="2"/>
    <col min="3076" max="3076" width="5.7109375" style="2" customWidth="1"/>
    <col min="3077" max="3077" width="44.42578125" style="2" customWidth="1"/>
    <col min="3078" max="3078" width="7.28515625" style="2" customWidth="1"/>
    <col min="3079" max="3092" width="6" style="2" customWidth="1"/>
    <col min="3093" max="3331" width="5.42578125" style="2"/>
    <col min="3332" max="3332" width="5.7109375" style="2" customWidth="1"/>
    <col min="3333" max="3333" width="44.42578125" style="2" customWidth="1"/>
    <col min="3334" max="3334" width="7.28515625" style="2" customWidth="1"/>
    <col min="3335" max="3348" width="6" style="2" customWidth="1"/>
    <col min="3349" max="3587" width="5.42578125" style="2"/>
    <col min="3588" max="3588" width="5.7109375" style="2" customWidth="1"/>
    <col min="3589" max="3589" width="44.42578125" style="2" customWidth="1"/>
    <col min="3590" max="3590" width="7.28515625" style="2" customWidth="1"/>
    <col min="3591" max="3604" width="6" style="2" customWidth="1"/>
    <col min="3605" max="3843" width="5.42578125" style="2"/>
    <col min="3844" max="3844" width="5.7109375" style="2" customWidth="1"/>
    <col min="3845" max="3845" width="44.42578125" style="2" customWidth="1"/>
    <col min="3846" max="3846" width="7.28515625" style="2" customWidth="1"/>
    <col min="3847" max="3860" width="6" style="2" customWidth="1"/>
    <col min="3861" max="4099" width="5.42578125" style="2"/>
    <col min="4100" max="4100" width="5.7109375" style="2" customWidth="1"/>
    <col min="4101" max="4101" width="44.42578125" style="2" customWidth="1"/>
    <col min="4102" max="4102" width="7.28515625" style="2" customWidth="1"/>
    <col min="4103" max="4116" width="6" style="2" customWidth="1"/>
    <col min="4117" max="4355" width="5.42578125" style="2"/>
    <col min="4356" max="4356" width="5.7109375" style="2" customWidth="1"/>
    <col min="4357" max="4357" width="44.42578125" style="2" customWidth="1"/>
    <col min="4358" max="4358" width="7.28515625" style="2" customWidth="1"/>
    <col min="4359" max="4372" width="6" style="2" customWidth="1"/>
    <col min="4373" max="4611" width="5.42578125" style="2"/>
    <col min="4612" max="4612" width="5.7109375" style="2" customWidth="1"/>
    <col min="4613" max="4613" width="44.42578125" style="2" customWidth="1"/>
    <col min="4614" max="4614" width="7.28515625" style="2" customWidth="1"/>
    <col min="4615" max="4628" width="6" style="2" customWidth="1"/>
    <col min="4629" max="4867" width="5.42578125" style="2"/>
    <col min="4868" max="4868" width="5.7109375" style="2" customWidth="1"/>
    <col min="4869" max="4869" width="44.42578125" style="2" customWidth="1"/>
    <col min="4870" max="4870" width="7.28515625" style="2" customWidth="1"/>
    <col min="4871" max="4884" width="6" style="2" customWidth="1"/>
    <col min="4885" max="5123" width="5.42578125" style="2"/>
    <col min="5124" max="5124" width="5.7109375" style="2" customWidth="1"/>
    <col min="5125" max="5125" width="44.42578125" style="2" customWidth="1"/>
    <col min="5126" max="5126" width="7.28515625" style="2" customWidth="1"/>
    <col min="5127" max="5140" width="6" style="2" customWidth="1"/>
    <col min="5141" max="5379" width="5.42578125" style="2"/>
    <col min="5380" max="5380" width="5.7109375" style="2" customWidth="1"/>
    <col min="5381" max="5381" width="44.42578125" style="2" customWidth="1"/>
    <col min="5382" max="5382" width="7.28515625" style="2" customWidth="1"/>
    <col min="5383" max="5396" width="6" style="2" customWidth="1"/>
    <col min="5397" max="5635" width="5.42578125" style="2"/>
    <col min="5636" max="5636" width="5.7109375" style="2" customWidth="1"/>
    <col min="5637" max="5637" width="44.42578125" style="2" customWidth="1"/>
    <col min="5638" max="5638" width="7.28515625" style="2" customWidth="1"/>
    <col min="5639" max="5652" width="6" style="2" customWidth="1"/>
    <col min="5653" max="5891" width="5.42578125" style="2"/>
    <col min="5892" max="5892" width="5.7109375" style="2" customWidth="1"/>
    <col min="5893" max="5893" width="44.42578125" style="2" customWidth="1"/>
    <col min="5894" max="5894" width="7.28515625" style="2" customWidth="1"/>
    <col min="5895" max="5908" width="6" style="2" customWidth="1"/>
    <col min="5909" max="6147" width="5.42578125" style="2"/>
    <col min="6148" max="6148" width="5.7109375" style="2" customWidth="1"/>
    <col min="6149" max="6149" width="44.42578125" style="2" customWidth="1"/>
    <col min="6150" max="6150" width="7.28515625" style="2" customWidth="1"/>
    <col min="6151" max="6164" width="6" style="2" customWidth="1"/>
    <col min="6165" max="6403" width="5.42578125" style="2"/>
    <col min="6404" max="6404" width="5.7109375" style="2" customWidth="1"/>
    <col min="6405" max="6405" width="44.42578125" style="2" customWidth="1"/>
    <col min="6406" max="6406" width="7.28515625" style="2" customWidth="1"/>
    <col min="6407" max="6420" width="6" style="2" customWidth="1"/>
    <col min="6421" max="6659" width="5.42578125" style="2"/>
    <col min="6660" max="6660" width="5.7109375" style="2" customWidth="1"/>
    <col min="6661" max="6661" width="44.42578125" style="2" customWidth="1"/>
    <col min="6662" max="6662" width="7.28515625" style="2" customWidth="1"/>
    <col min="6663" max="6676" width="6" style="2" customWidth="1"/>
    <col min="6677" max="6915" width="5.42578125" style="2"/>
    <col min="6916" max="6916" width="5.7109375" style="2" customWidth="1"/>
    <col min="6917" max="6917" width="44.42578125" style="2" customWidth="1"/>
    <col min="6918" max="6918" width="7.28515625" style="2" customWidth="1"/>
    <col min="6919" max="6932" width="6" style="2" customWidth="1"/>
    <col min="6933" max="7171" width="5.42578125" style="2"/>
    <col min="7172" max="7172" width="5.7109375" style="2" customWidth="1"/>
    <col min="7173" max="7173" width="44.42578125" style="2" customWidth="1"/>
    <col min="7174" max="7174" width="7.28515625" style="2" customWidth="1"/>
    <col min="7175" max="7188" width="6" style="2" customWidth="1"/>
    <col min="7189" max="7427" width="5.42578125" style="2"/>
    <col min="7428" max="7428" width="5.7109375" style="2" customWidth="1"/>
    <col min="7429" max="7429" width="44.42578125" style="2" customWidth="1"/>
    <col min="7430" max="7430" width="7.28515625" style="2" customWidth="1"/>
    <col min="7431" max="7444" width="6" style="2" customWidth="1"/>
    <col min="7445" max="7683" width="5.42578125" style="2"/>
    <col min="7684" max="7684" width="5.7109375" style="2" customWidth="1"/>
    <col min="7685" max="7685" width="44.42578125" style="2" customWidth="1"/>
    <col min="7686" max="7686" width="7.28515625" style="2" customWidth="1"/>
    <col min="7687" max="7700" width="6" style="2" customWidth="1"/>
    <col min="7701" max="7939" width="5.42578125" style="2"/>
    <col min="7940" max="7940" width="5.7109375" style="2" customWidth="1"/>
    <col min="7941" max="7941" width="44.42578125" style="2" customWidth="1"/>
    <col min="7942" max="7942" width="7.28515625" style="2" customWidth="1"/>
    <col min="7943" max="7956" width="6" style="2" customWidth="1"/>
    <col min="7957" max="8195" width="5.42578125" style="2"/>
    <col min="8196" max="8196" width="5.7109375" style="2" customWidth="1"/>
    <col min="8197" max="8197" width="44.42578125" style="2" customWidth="1"/>
    <col min="8198" max="8198" width="7.28515625" style="2" customWidth="1"/>
    <col min="8199" max="8212" width="6" style="2" customWidth="1"/>
    <col min="8213" max="8451" width="5.42578125" style="2"/>
    <col min="8452" max="8452" width="5.7109375" style="2" customWidth="1"/>
    <col min="8453" max="8453" width="44.42578125" style="2" customWidth="1"/>
    <col min="8454" max="8454" width="7.28515625" style="2" customWidth="1"/>
    <col min="8455" max="8468" width="6" style="2" customWidth="1"/>
    <col min="8469" max="8707" width="5.42578125" style="2"/>
    <col min="8708" max="8708" width="5.7109375" style="2" customWidth="1"/>
    <col min="8709" max="8709" width="44.42578125" style="2" customWidth="1"/>
    <col min="8710" max="8710" width="7.28515625" style="2" customWidth="1"/>
    <col min="8711" max="8724" width="6" style="2" customWidth="1"/>
    <col min="8725" max="8963" width="5.42578125" style="2"/>
    <col min="8964" max="8964" width="5.7109375" style="2" customWidth="1"/>
    <col min="8965" max="8965" width="44.42578125" style="2" customWidth="1"/>
    <col min="8966" max="8966" width="7.28515625" style="2" customWidth="1"/>
    <col min="8967" max="8980" width="6" style="2" customWidth="1"/>
    <col min="8981" max="9219" width="5.42578125" style="2"/>
    <col min="9220" max="9220" width="5.7109375" style="2" customWidth="1"/>
    <col min="9221" max="9221" width="44.42578125" style="2" customWidth="1"/>
    <col min="9222" max="9222" width="7.28515625" style="2" customWidth="1"/>
    <col min="9223" max="9236" width="6" style="2" customWidth="1"/>
    <col min="9237" max="9475" width="5.42578125" style="2"/>
    <col min="9476" max="9476" width="5.7109375" style="2" customWidth="1"/>
    <col min="9477" max="9477" width="44.42578125" style="2" customWidth="1"/>
    <col min="9478" max="9478" width="7.28515625" style="2" customWidth="1"/>
    <col min="9479" max="9492" width="6" style="2" customWidth="1"/>
    <col min="9493" max="9731" width="5.42578125" style="2"/>
    <col min="9732" max="9732" width="5.7109375" style="2" customWidth="1"/>
    <col min="9733" max="9733" width="44.42578125" style="2" customWidth="1"/>
    <col min="9734" max="9734" width="7.28515625" style="2" customWidth="1"/>
    <col min="9735" max="9748" width="6" style="2" customWidth="1"/>
    <col min="9749" max="9987" width="5.42578125" style="2"/>
    <col min="9988" max="9988" width="5.7109375" style="2" customWidth="1"/>
    <col min="9989" max="9989" width="44.42578125" style="2" customWidth="1"/>
    <col min="9990" max="9990" width="7.28515625" style="2" customWidth="1"/>
    <col min="9991" max="10004" width="6" style="2" customWidth="1"/>
    <col min="10005" max="10243" width="5.42578125" style="2"/>
    <col min="10244" max="10244" width="5.7109375" style="2" customWidth="1"/>
    <col min="10245" max="10245" width="44.42578125" style="2" customWidth="1"/>
    <col min="10246" max="10246" width="7.28515625" style="2" customWidth="1"/>
    <col min="10247" max="10260" width="6" style="2" customWidth="1"/>
    <col min="10261" max="10499" width="5.42578125" style="2"/>
    <col min="10500" max="10500" width="5.7109375" style="2" customWidth="1"/>
    <col min="10501" max="10501" width="44.42578125" style="2" customWidth="1"/>
    <col min="10502" max="10502" width="7.28515625" style="2" customWidth="1"/>
    <col min="10503" max="10516" width="6" style="2" customWidth="1"/>
    <col min="10517" max="10755" width="5.42578125" style="2"/>
    <col min="10756" max="10756" width="5.7109375" style="2" customWidth="1"/>
    <col min="10757" max="10757" width="44.42578125" style="2" customWidth="1"/>
    <col min="10758" max="10758" width="7.28515625" style="2" customWidth="1"/>
    <col min="10759" max="10772" width="6" style="2" customWidth="1"/>
    <col min="10773" max="11011" width="5.42578125" style="2"/>
    <col min="11012" max="11012" width="5.7109375" style="2" customWidth="1"/>
    <col min="11013" max="11013" width="44.42578125" style="2" customWidth="1"/>
    <col min="11014" max="11014" width="7.28515625" style="2" customWidth="1"/>
    <col min="11015" max="11028" width="6" style="2" customWidth="1"/>
    <col min="11029" max="11267" width="5.42578125" style="2"/>
    <col min="11268" max="11268" width="5.7109375" style="2" customWidth="1"/>
    <col min="11269" max="11269" width="44.42578125" style="2" customWidth="1"/>
    <col min="11270" max="11270" width="7.28515625" style="2" customWidth="1"/>
    <col min="11271" max="11284" width="6" style="2" customWidth="1"/>
    <col min="11285" max="11523" width="5.42578125" style="2"/>
    <col min="11524" max="11524" width="5.7109375" style="2" customWidth="1"/>
    <col min="11525" max="11525" width="44.42578125" style="2" customWidth="1"/>
    <col min="11526" max="11526" width="7.28515625" style="2" customWidth="1"/>
    <col min="11527" max="11540" width="6" style="2" customWidth="1"/>
    <col min="11541" max="11779" width="5.42578125" style="2"/>
    <col min="11780" max="11780" width="5.7109375" style="2" customWidth="1"/>
    <col min="11781" max="11781" width="44.42578125" style="2" customWidth="1"/>
    <col min="11782" max="11782" width="7.28515625" style="2" customWidth="1"/>
    <col min="11783" max="11796" width="6" style="2" customWidth="1"/>
    <col min="11797" max="12035" width="5.42578125" style="2"/>
    <col min="12036" max="12036" width="5.7109375" style="2" customWidth="1"/>
    <col min="12037" max="12037" width="44.42578125" style="2" customWidth="1"/>
    <col min="12038" max="12038" width="7.28515625" style="2" customWidth="1"/>
    <col min="12039" max="12052" width="6" style="2" customWidth="1"/>
    <col min="12053" max="12291" width="5.42578125" style="2"/>
    <col min="12292" max="12292" width="5.7109375" style="2" customWidth="1"/>
    <col min="12293" max="12293" width="44.42578125" style="2" customWidth="1"/>
    <col min="12294" max="12294" width="7.28515625" style="2" customWidth="1"/>
    <col min="12295" max="12308" width="6" style="2" customWidth="1"/>
    <col min="12309" max="12547" width="5.42578125" style="2"/>
    <col min="12548" max="12548" width="5.7109375" style="2" customWidth="1"/>
    <col min="12549" max="12549" width="44.42578125" style="2" customWidth="1"/>
    <col min="12550" max="12550" width="7.28515625" style="2" customWidth="1"/>
    <col min="12551" max="12564" width="6" style="2" customWidth="1"/>
    <col min="12565" max="12803" width="5.42578125" style="2"/>
    <col min="12804" max="12804" width="5.7109375" style="2" customWidth="1"/>
    <col min="12805" max="12805" width="44.42578125" style="2" customWidth="1"/>
    <col min="12806" max="12806" width="7.28515625" style="2" customWidth="1"/>
    <col min="12807" max="12820" width="6" style="2" customWidth="1"/>
    <col min="12821" max="13059" width="5.42578125" style="2"/>
    <col min="13060" max="13060" width="5.7109375" style="2" customWidth="1"/>
    <col min="13061" max="13061" width="44.42578125" style="2" customWidth="1"/>
    <col min="13062" max="13062" width="7.28515625" style="2" customWidth="1"/>
    <col min="13063" max="13076" width="6" style="2" customWidth="1"/>
    <col min="13077" max="13315" width="5.42578125" style="2"/>
    <col min="13316" max="13316" width="5.7109375" style="2" customWidth="1"/>
    <col min="13317" max="13317" width="44.42578125" style="2" customWidth="1"/>
    <col min="13318" max="13318" width="7.28515625" style="2" customWidth="1"/>
    <col min="13319" max="13332" width="6" style="2" customWidth="1"/>
    <col min="13333" max="13571" width="5.42578125" style="2"/>
    <col min="13572" max="13572" width="5.7109375" style="2" customWidth="1"/>
    <col min="13573" max="13573" width="44.42578125" style="2" customWidth="1"/>
    <col min="13574" max="13574" width="7.28515625" style="2" customWidth="1"/>
    <col min="13575" max="13588" width="6" style="2" customWidth="1"/>
    <col min="13589" max="13827" width="5.42578125" style="2"/>
    <col min="13828" max="13828" width="5.7109375" style="2" customWidth="1"/>
    <col min="13829" max="13829" width="44.42578125" style="2" customWidth="1"/>
    <col min="13830" max="13830" width="7.28515625" style="2" customWidth="1"/>
    <col min="13831" max="13844" width="6" style="2" customWidth="1"/>
    <col min="13845" max="14083" width="5.42578125" style="2"/>
    <col min="14084" max="14084" width="5.7109375" style="2" customWidth="1"/>
    <col min="14085" max="14085" width="44.42578125" style="2" customWidth="1"/>
    <col min="14086" max="14086" width="7.28515625" style="2" customWidth="1"/>
    <col min="14087" max="14100" width="6" style="2" customWidth="1"/>
    <col min="14101" max="14339" width="5.42578125" style="2"/>
    <col min="14340" max="14340" width="5.7109375" style="2" customWidth="1"/>
    <col min="14341" max="14341" width="44.42578125" style="2" customWidth="1"/>
    <col min="14342" max="14342" width="7.28515625" style="2" customWidth="1"/>
    <col min="14343" max="14356" width="6" style="2" customWidth="1"/>
    <col min="14357" max="14595" width="5.42578125" style="2"/>
    <col min="14596" max="14596" width="5.7109375" style="2" customWidth="1"/>
    <col min="14597" max="14597" width="44.42578125" style="2" customWidth="1"/>
    <col min="14598" max="14598" width="7.28515625" style="2" customWidth="1"/>
    <col min="14599" max="14612" width="6" style="2" customWidth="1"/>
    <col min="14613" max="14851" width="5.42578125" style="2"/>
    <col min="14852" max="14852" width="5.7109375" style="2" customWidth="1"/>
    <col min="14853" max="14853" width="44.42578125" style="2" customWidth="1"/>
    <col min="14854" max="14854" width="7.28515625" style="2" customWidth="1"/>
    <col min="14855" max="14868" width="6" style="2" customWidth="1"/>
    <col min="14869" max="15107" width="5.42578125" style="2"/>
    <col min="15108" max="15108" width="5.7109375" style="2" customWidth="1"/>
    <col min="15109" max="15109" width="44.42578125" style="2" customWidth="1"/>
    <col min="15110" max="15110" width="7.28515625" style="2" customWidth="1"/>
    <col min="15111" max="15124" width="6" style="2" customWidth="1"/>
    <col min="15125" max="15363" width="5.42578125" style="2"/>
    <col min="15364" max="15364" width="5.7109375" style="2" customWidth="1"/>
    <col min="15365" max="15365" width="44.42578125" style="2" customWidth="1"/>
    <col min="15366" max="15366" width="7.28515625" style="2" customWidth="1"/>
    <col min="15367" max="15380" width="6" style="2" customWidth="1"/>
    <col min="15381" max="15619" width="5.42578125" style="2"/>
    <col min="15620" max="15620" width="5.7109375" style="2" customWidth="1"/>
    <col min="15621" max="15621" width="44.42578125" style="2" customWidth="1"/>
    <col min="15622" max="15622" width="7.28515625" style="2" customWidth="1"/>
    <col min="15623" max="15636" width="6" style="2" customWidth="1"/>
    <col min="15637" max="15875" width="5.42578125" style="2"/>
    <col min="15876" max="15876" width="5.7109375" style="2" customWidth="1"/>
    <col min="15877" max="15877" width="44.42578125" style="2" customWidth="1"/>
    <col min="15878" max="15878" width="7.28515625" style="2" customWidth="1"/>
    <col min="15879" max="15892" width="6" style="2" customWidth="1"/>
    <col min="15893" max="16131" width="5.42578125" style="2"/>
    <col min="16132" max="16132" width="5.7109375" style="2" customWidth="1"/>
    <col min="16133" max="16133" width="44.42578125" style="2" customWidth="1"/>
    <col min="16134" max="16134" width="7.28515625" style="2" customWidth="1"/>
    <col min="16135" max="16148" width="6" style="2" customWidth="1"/>
    <col min="16149" max="16384" width="5.42578125" style="2"/>
  </cols>
  <sheetData>
    <row r="1" spans="1:93" s="59" customFormat="1" ht="24.95" customHeight="1" x14ac:dyDescent="0.2">
      <c r="A1" s="877" t="s">
        <v>228</v>
      </c>
      <c r="B1" s="877"/>
      <c r="C1" s="877"/>
      <c r="D1" s="877"/>
      <c r="E1" s="877"/>
      <c r="F1" s="877"/>
      <c r="G1" s="877"/>
      <c r="H1" s="877"/>
      <c r="I1" s="877"/>
      <c r="J1" s="877"/>
      <c r="K1" s="877"/>
      <c r="L1" s="877"/>
      <c r="M1" s="877"/>
      <c r="N1" s="877"/>
      <c r="O1" s="877"/>
      <c r="P1" s="877"/>
      <c r="Q1" s="877"/>
      <c r="R1" s="155"/>
      <c r="T1" s="900" t="s">
        <v>245</v>
      </c>
      <c r="U1" s="900"/>
      <c r="W1" s="263"/>
    </row>
    <row r="2" spans="1:93" ht="9" customHeight="1" x14ac:dyDescent="0.25">
      <c r="A2" s="901"/>
      <c r="B2" s="901"/>
      <c r="C2" s="157"/>
      <c r="D2" s="157"/>
      <c r="E2" s="157"/>
      <c r="F2" s="157"/>
      <c r="G2" s="157"/>
      <c r="H2" s="157"/>
      <c r="I2" s="157"/>
      <c r="J2" s="157"/>
      <c r="K2" s="157"/>
      <c r="L2" s="157"/>
      <c r="M2" s="198"/>
      <c r="N2" s="198"/>
      <c r="O2" s="198"/>
      <c r="P2" s="198"/>
      <c r="Q2" s="198"/>
      <c r="R2" s="902"/>
      <c r="S2" s="902"/>
      <c r="T2" s="902"/>
      <c r="U2" s="902"/>
    </row>
    <row r="3" spans="1:93" s="60" customFormat="1" ht="27.75" customHeight="1" x14ac:dyDescent="0.2">
      <c r="A3" s="882" t="s">
        <v>225</v>
      </c>
      <c r="B3" s="903" t="s">
        <v>39</v>
      </c>
      <c r="C3" s="905" t="s">
        <v>44</v>
      </c>
      <c r="D3" s="888" t="s">
        <v>3</v>
      </c>
      <c r="E3" s="889"/>
      <c r="F3" s="889"/>
      <c r="G3" s="890"/>
      <c r="H3" s="888" t="s">
        <v>130</v>
      </c>
      <c r="I3" s="889"/>
      <c r="J3" s="889"/>
      <c r="K3" s="889"/>
      <c r="L3" s="889"/>
      <c r="M3" s="889"/>
      <c r="N3" s="889"/>
      <c r="O3" s="889"/>
      <c r="P3" s="889"/>
      <c r="Q3" s="889"/>
      <c r="R3" s="907" t="s">
        <v>5</v>
      </c>
      <c r="S3" s="907"/>
      <c r="T3" s="907"/>
      <c r="U3" s="907"/>
      <c r="W3" s="264"/>
    </row>
    <row r="4" spans="1:93" s="60" customFormat="1" ht="22.5" customHeight="1" x14ac:dyDescent="0.2">
      <c r="A4" s="883"/>
      <c r="B4" s="904"/>
      <c r="C4" s="906"/>
      <c r="D4" s="875" t="s">
        <v>71</v>
      </c>
      <c r="E4" s="875" t="s">
        <v>141</v>
      </c>
      <c r="F4" s="875" t="s">
        <v>481</v>
      </c>
      <c r="G4" s="875" t="s">
        <v>227</v>
      </c>
      <c r="H4" s="875" t="s">
        <v>345</v>
      </c>
      <c r="I4" s="875" t="s">
        <v>104</v>
      </c>
      <c r="J4" s="875" t="s">
        <v>346</v>
      </c>
      <c r="K4" s="875" t="s">
        <v>703</v>
      </c>
      <c r="L4" s="875" t="s">
        <v>704</v>
      </c>
      <c r="M4" s="875" t="s">
        <v>361</v>
      </c>
      <c r="N4" s="875" t="s">
        <v>348</v>
      </c>
      <c r="O4" s="875" t="s">
        <v>41</v>
      </c>
      <c r="P4" s="875" t="s">
        <v>40</v>
      </c>
      <c r="Q4" s="875" t="s">
        <v>12</v>
      </c>
      <c r="R4" s="875" t="s">
        <v>134</v>
      </c>
      <c r="S4" s="908" t="s">
        <v>15</v>
      </c>
      <c r="T4" s="908"/>
      <c r="U4" s="909"/>
      <c r="W4" s="264"/>
    </row>
    <row r="5" spans="1:93" s="691" customFormat="1" ht="126" customHeight="1" x14ac:dyDescent="0.2">
      <c r="A5" s="883"/>
      <c r="B5" s="904"/>
      <c r="C5" s="906"/>
      <c r="D5" s="876"/>
      <c r="E5" s="876"/>
      <c r="F5" s="876"/>
      <c r="G5" s="876"/>
      <c r="H5" s="876"/>
      <c r="I5" s="876"/>
      <c r="J5" s="876"/>
      <c r="K5" s="876"/>
      <c r="L5" s="876"/>
      <c r="M5" s="876"/>
      <c r="N5" s="876"/>
      <c r="O5" s="876"/>
      <c r="P5" s="876"/>
      <c r="Q5" s="876"/>
      <c r="R5" s="876"/>
      <c r="S5" s="173" t="s">
        <v>17</v>
      </c>
      <c r="T5" s="173" t="s">
        <v>18</v>
      </c>
      <c r="U5" s="173" t="s">
        <v>706</v>
      </c>
      <c r="V5" s="723"/>
      <c r="W5" s="724"/>
      <c r="X5" s="723"/>
    </row>
    <row r="6" spans="1:93" s="15" customFormat="1" ht="15" customHeight="1" x14ac:dyDescent="0.2">
      <c r="A6" s="194">
        <v>1</v>
      </c>
      <c r="B6" s="194">
        <v>2</v>
      </c>
      <c r="C6" s="194">
        <v>3</v>
      </c>
      <c r="D6" s="194">
        <v>4</v>
      </c>
      <c r="E6" s="194">
        <v>5</v>
      </c>
      <c r="F6" s="194">
        <v>6</v>
      </c>
      <c r="G6" s="194">
        <v>7</v>
      </c>
      <c r="H6" s="194">
        <v>8</v>
      </c>
      <c r="I6" s="194">
        <v>9</v>
      </c>
      <c r="J6" s="194">
        <v>10</v>
      </c>
      <c r="K6" s="194">
        <v>11</v>
      </c>
      <c r="L6" s="194">
        <v>12</v>
      </c>
      <c r="M6" s="194">
        <v>13</v>
      </c>
      <c r="N6" s="194">
        <v>14</v>
      </c>
      <c r="O6" s="194">
        <v>15</v>
      </c>
      <c r="P6" s="194">
        <v>16</v>
      </c>
      <c r="Q6" s="194">
        <v>17</v>
      </c>
      <c r="R6" s="194">
        <v>18</v>
      </c>
      <c r="S6" s="194">
        <v>19</v>
      </c>
      <c r="T6" s="194">
        <v>20</v>
      </c>
      <c r="U6" s="194">
        <v>21</v>
      </c>
      <c r="V6" s="725"/>
      <c r="W6" s="726"/>
      <c r="X6" s="725"/>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row>
    <row r="7" spans="1:93" s="61" customFormat="1" ht="19.5" customHeight="1" x14ac:dyDescent="0.2">
      <c r="A7" s="161" t="s">
        <v>19</v>
      </c>
      <c r="B7" s="199" t="s">
        <v>39</v>
      </c>
      <c r="C7" s="292">
        <f t="shared" ref="C7:U7" si="0">SUM(C8:C16)</f>
        <v>0</v>
      </c>
      <c r="D7" s="292">
        <f t="shared" si="0"/>
        <v>0</v>
      </c>
      <c r="E7" s="292">
        <f t="shared" si="0"/>
        <v>0</v>
      </c>
      <c r="F7" s="292">
        <f t="shared" si="0"/>
        <v>0</v>
      </c>
      <c r="G7" s="292">
        <f t="shared" si="0"/>
        <v>0</v>
      </c>
      <c r="H7" s="292">
        <f t="shared" si="0"/>
        <v>0</v>
      </c>
      <c r="I7" s="292">
        <f t="shared" si="0"/>
        <v>0</v>
      </c>
      <c r="J7" s="292">
        <f t="shared" si="0"/>
        <v>0</v>
      </c>
      <c r="K7" s="292">
        <f t="shared" si="0"/>
        <v>0</v>
      </c>
      <c r="L7" s="292">
        <f t="shared" si="0"/>
        <v>0</v>
      </c>
      <c r="M7" s="292">
        <f t="shared" si="0"/>
        <v>0</v>
      </c>
      <c r="N7" s="292">
        <f t="shared" si="0"/>
        <v>0</v>
      </c>
      <c r="O7" s="292">
        <f t="shared" si="0"/>
        <v>0</v>
      </c>
      <c r="P7" s="292">
        <f t="shared" si="0"/>
        <v>0</v>
      </c>
      <c r="Q7" s="292">
        <f t="shared" si="0"/>
        <v>0</v>
      </c>
      <c r="R7" s="292">
        <f t="shared" si="0"/>
        <v>0</v>
      </c>
      <c r="S7" s="292">
        <f t="shared" si="0"/>
        <v>0</v>
      </c>
      <c r="T7" s="292">
        <f t="shared" si="0"/>
        <v>0</v>
      </c>
      <c r="U7" s="292">
        <f t="shared" si="0"/>
        <v>0</v>
      </c>
      <c r="V7" s="720" t="str">
        <f t="shared" ref="V7:V16" si="1">IF(AND(H7&lt;=C7,I7&lt;=C7,J7&lt;=C7,K7&lt;=C7,L7&lt;=C7,M7&lt;=C7,N7&lt;=C7,O7&lt;=C7,P7&lt;=C7,Q7&lt;=C7,R7&lt;=C7),"Đúng","Sai")</f>
        <v>Đúng</v>
      </c>
      <c r="W7" s="720" t="str">
        <f>IF(AND(S7&lt;=R7,T7&lt;=S7,U7&lt;=S7),"Đúng","Sai")</f>
        <v>Đúng</v>
      </c>
      <c r="X7" s="727"/>
    </row>
    <row r="8" spans="1:93" s="62" customFormat="1" ht="29.25" customHeight="1" x14ac:dyDescent="0.2">
      <c r="A8" s="143"/>
      <c r="B8" s="138" t="s">
        <v>38</v>
      </c>
      <c r="C8" s="221">
        <f t="shared" ref="C8:C16" si="2">SUM(D8:G8)</f>
        <v>0</v>
      </c>
      <c r="D8" s="75"/>
      <c r="E8" s="333"/>
      <c r="F8" s="333"/>
      <c r="G8" s="333"/>
      <c r="H8" s="75"/>
      <c r="I8" s="75"/>
      <c r="J8" s="75"/>
      <c r="K8" s="75"/>
      <c r="L8" s="75"/>
      <c r="M8" s="75"/>
      <c r="N8" s="75"/>
      <c r="O8" s="75"/>
      <c r="P8" s="75"/>
      <c r="Q8" s="75"/>
      <c r="R8" s="75"/>
      <c r="S8" s="75"/>
      <c r="T8" s="75"/>
      <c r="U8" s="75"/>
      <c r="V8" s="720" t="str">
        <f t="shared" si="1"/>
        <v>Đúng</v>
      </c>
      <c r="W8" s="720" t="str">
        <f t="shared" ref="W8:W16" si="3">IF(AND(S8&lt;=R8,T8&lt;=S8,U8&lt;=S8),"Đúng","Sai")</f>
        <v>Đúng</v>
      </c>
      <c r="X8" s="728"/>
    </row>
    <row r="9" spans="1:93" s="5" customFormat="1" ht="29.25" customHeight="1" x14ac:dyDescent="0.2">
      <c r="A9" s="143"/>
      <c r="B9" s="138" t="s">
        <v>137</v>
      </c>
      <c r="C9" s="221">
        <f t="shared" si="2"/>
        <v>0</v>
      </c>
      <c r="D9" s="74"/>
      <c r="E9" s="334"/>
      <c r="F9" s="334"/>
      <c r="G9" s="334"/>
      <c r="H9" s="74"/>
      <c r="I9" s="74"/>
      <c r="J9" s="74"/>
      <c r="K9" s="74"/>
      <c r="L9" s="74"/>
      <c r="M9" s="74"/>
      <c r="N9" s="74"/>
      <c r="O9" s="74"/>
      <c r="P9" s="74"/>
      <c r="Q9" s="74"/>
      <c r="R9" s="75"/>
      <c r="S9" s="74"/>
      <c r="T9" s="74"/>
      <c r="U9" s="74"/>
      <c r="V9" s="720" t="str">
        <f t="shared" si="1"/>
        <v>Đúng</v>
      </c>
      <c r="W9" s="720" t="str">
        <f t="shared" si="3"/>
        <v>Đúng</v>
      </c>
      <c r="X9" s="729"/>
    </row>
    <row r="10" spans="1:93" s="5" customFormat="1" ht="29.25" customHeight="1" x14ac:dyDescent="0.2">
      <c r="A10" s="143"/>
      <c r="B10" s="138" t="s">
        <v>8</v>
      </c>
      <c r="C10" s="221">
        <f t="shared" si="2"/>
        <v>0</v>
      </c>
      <c r="D10" s="74"/>
      <c r="E10" s="74"/>
      <c r="F10" s="334"/>
      <c r="G10" s="334"/>
      <c r="H10" s="74"/>
      <c r="I10" s="74"/>
      <c r="J10" s="74"/>
      <c r="K10" s="74"/>
      <c r="L10" s="74"/>
      <c r="M10" s="74"/>
      <c r="N10" s="74"/>
      <c r="O10" s="74"/>
      <c r="P10" s="74"/>
      <c r="Q10" s="74"/>
      <c r="R10" s="75"/>
      <c r="S10" s="74"/>
      <c r="T10" s="74"/>
      <c r="U10" s="74"/>
      <c r="V10" s="720" t="str">
        <f t="shared" si="1"/>
        <v>Đúng</v>
      </c>
      <c r="W10" s="720" t="str">
        <f t="shared" si="3"/>
        <v>Đúng</v>
      </c>
      <c r="X10" s="729"/>
    </row>
    <row r="11" spans="1:93" s="5" customFormat="1" ht="29.25" customHeight="1" x14ac:dyDescent="0.2">
      <c r="A11" s="143"/>
      <c r="B11" s="138" t="s">
        <v>481</v>
      </c>
      <c r="C11" s="221">
        <f t="shared" si="2"/>
        <v>0</v>
      </c>
      <c r="D11" s="74"/>
      <c r="E11" s="74"/>
      <c r="F11" s="334"/>
      <c r="G11" s="334"/>
      <c r="H11" s="74"/>
      <c r="I11" s="74"/>
      <c r="J11" s="74"/>
      <c r="K11" s="74"/>
      <c r="L11" s="74"/>
      <c r="M11" s="74"/>
      <c r="N11" s="74"/>
      <c r="O11" s="74"/>
      <c r="P11" s="74"/>
      <c r="Q11" s="74"/>
      <c r="R11" s="75"/>
      <c r="S11" s="74"/>
      <c r="T11" s="74"/>
      <c r="U11" s="74"/>
      <c r="V11" s="720" t="str">
        <f t="shared" si="1"/>
        <v>Đúng</v>
      </c>
      <c r="W11" s="720" t="str">
        <f t="shared" si="3"/>
        <v>Đúng</v>
      </c>
      <c r="X11" s="729"/>
    </row>
    <row r="12" spans="1:93" s="5" customFormat="1" ht="29.25" customHeight="1" x14ac:dyDescent="0.2">
      <c r="A12" s="143"/>
      <c r="B12" s="138" t="s">
        <v>482</v>
      </c>
      <c r="C12" s="221">
        <f t="shared" si="2"/>
        <v>0</v>
      </c>
      <c r="D12" s="74"/>
      <c r="E12" s="74"/>
      <c r="F12" s="74"/>
      <c r="G12" s="334"/>
      <c r="H12" s="74"/>
      <c r="I12" s="74"/>
      <c r="J12" s="74"/>
      <c r="K12" s="74"/>
      <c r="L12" s="74"/>
      <c r="M12" s="74"/>
      <c r="N12" s="74"/>
      <c r="O12" s="74"/>
      <c r="P12" s="74"/>
      <c r="Q12" s="74"/>
      <c r="R12" s="75"/>
      <c r="S12" s="74"/>
      <c r="T12" s="74"/>
      <c r="U12" s="74"/>
      <c r="V12" s="720" t="str">
        <f t="shared" si="1"/>
        <v>Đúng</v>
      </c>
      <c r="W12" s="720" t="str">
        <f t="shared" si="3"/>
        <v>Đúng</v>
      </c>
      <c r="X12" s="729"/>
    </row>
    <row r="13" spans="1:93" s="5" customFormat="1" ht="29.25" customHeight="1" x14ac:dyDescent="0.2">
      <c r="A13" s="143"/>
      <c r="B13" s="138" t="s">
        <v>227</v>
      </c>
      <c r="C13" s="221">
        <f t="shared" si="2"/>
        <v>0</v>
      </c>
      <c r="D13" s="74"/>
      <c r="E13" s="74"/>
      <c r="F13" s="74"/>
      <c r="G13" s="334"/>
      <c r="H13" s="74"/>
      <c r="I13" s="74"/>
      <c r="J13" s="74"/>
      <c r="K13" s="74"/>
      <c r="L13" s="74"/>
      <c r="M13" s="74"/>
      <c r="N13" s="74"/>
      <c r="O13" s="74"/>
      <c r="P13" s="74"/>
      <c r="Q13" s="74"/>
      <c r="R13" s="75"/>
      <c r="S13" s="74"/>
      <c r="T13" s="74"/>
      <c r="U13" s="74"/>
      <c r="V13" s="720" t="str">
        <f t="shared" si="1"/>
        <v>Đúng</v>
      </c>
      <c r="W13" s="720" t="str">
        <f t="shared" si="3"/>
        <v>Đúng</v>
      </c>
      <c r="X13" s="729"/>
    </row>
    <row r="14" spans="1:93" s="5" customFormat="1" ht="29.25" customHeight="1" x14ac:dyDescent="0.2">
      <c r="A14" s="143"/>
      <c r="B14" s="138" t="s">
        <v>9</v>
      </c>
      <c r="C14" s="139">
        <f t="shared" si="2"/>
        <v>0</v>
      </c>
      <c r="D14" s="74"/>
      <c r="E14" s="74"/>
      <c r="F14" s="74"/>
      <c r="G14" s="74"/>
      <c r="H14" s="74"/>
      <c r="I14" s="74"/>
      <c r="J14" s="74"/>
      <c r="K14" s="74"/>
      <c r="L14" s="74"/>
      <c r="M14" s="74"/>
      <c r="N14" s="74"/>
      <c r="O14" s="74"/>
      <c r="P14" s="74"/>
      <c r="Q14" s="74"/>
      <c r="R14" s="75"/>
      <c r="S14" s="74"/>
      <c r="T14" s="74"/>
      <c r="U14" s="74"/>
      <c r="V14" s="720" t="str">
        <f t="shared" si="1"/>
        <v>Đúng</v>
      </c>
      <c r="W14" s="720" t="str">
        <f t="shared" si="3"/>
        <v>Đúng</v>
      </c>
      <c r="X14" s="729"/>
    </row>
    <row r="15" spans="1:93" s="5" customFormat="1" ht="29.25" customHeight="1" x14ac:dyDescent="0.2">
      <c r="A15" s="143"/>
      <c r="B15" s="138" t="s">
        <v>238</v>
      </c>
      <c r="C15" s="139">
        <f t="shared" si="2"/>
        <v>0</v>
      </c>
      <c r="D15" s="74"/>
      <c r="E15" s="74"/>
      <c r="F15" s="74"/>
      <c r="G15" s="74"/>
      <c r="H15" s="74"/>
      <c r="I15" s="74"/>
      <c r="J15" s="74"/>
      <c r="K15" s="74"/>
      <c r="L15" s="74"/>
      <c r="M15" s="74"/>
      <c r="N15" s="74"/>
      <c r="O15" s="74"/>
      <c r="P15" s="74"/>
      <c r="Q15" s="74"/>
      <c r="R15" s="75"/>
      <c r="S15" s="74"/>
      <c r="T15" s="74"/>
      <c r="U15" s="74"/>
      <c r="V15" s="720" t="str">
        <f t="shared" si="1"/>
        <v>Đúng</v>
      </c>
      <c r="W15" s="720" t="str">
        <f t="shared" si="3"/>
        <v>Đúng</v>
      </c>
      <c r="X15" s="729"/>
    </row>
    <row r="16" spans="1:93" s="5" customFormat="1" ht="29.25" customHeight="1" x14ac:dyDescent="0.2">
      <c r="A16" s="143"/>
      <c r="B16" s="172" t="s">
        <v>284</v>
      </c>
      <c r="C16" s="141">
        <f t="shared" si="2"/>
        <v>0</v>
      </c>
      <c r="D16" s="76"/>
      <c r="E16" s="76"/>
      <c r="F16" s="76"/>
      <c r="G16" s="76"/>
      <c r="H16" s="76"/>
      <c r="I16" s="76"/>
      <c r="J16" s="76"/>
      <c r="K16" s="76"/>
      <c r="L16" s="76"/>
      <c r="M16" s="76"/>
      <c r="N16" s="76"/>
      <c r="O16" s="76"/>
      <c r="P16" s="76"/>
      <c r="Q16" s="76"/>
      <c r="R16" s="75"/>
      <c r="S16" s="76"/>
      <c r="T16" s="76"/>
      <c r="U16" s="76"/>
      <c r="V16" s="720" t="str">
        <f t="shared" si="1"/>
        <v>Đúng</v>
      </c>
      <c r="W16" s="720" t="str">
        <f t="shared" si="3"/>
        <v>Đúng</v>
      </c>
      <c r="X16" s="729"/>
    </row>
    <row r="17" spans="1:24" s="5" customFormat="1" ht="18" customHeight="1" x14ac:dyDescent="0.2">
      <c r="A17" s="161" t="s">
        <v>23</v>
      </c>
      <c r="B17" s="181" t="s">
        <v>5</v>
      </c>
      <c r="C17" s="332"/>
      <c r="D17" s="332"/>
      <c r="E17" s="332"/>
      <c r="F17" s="332"/>
      <c r="G17" s="332"/>
      <c r="H17" s="332"/>
      <c r="I17" s="332"/>
      <c r="J17" s="332"/>
      <c r="K17" s="332"/>
      <c r="L17" s="332"/>
      <c r="M17" s="332"/>
      <c r="N17" s="332"/>
      <c r="O17" s="332"/>
      <c r="P17" s="332"/>
      <c r="Q17" s="332"/>
      <c r="R17" s="332"/>
      <c r="S17" s="332"/>
      <c r="T17" s="332"/>
      <c r="U17" s="332"/>
      <c r="V17" s="727"/>
      <c r="W17" s="730"/>
      <c r="X17" s="729"/>
    </row>
    <row r="18" spans="1:24" s="5" customFormat="1" ht="24.95" customHeight="1" x14ac:dyDescent="0.2">
      <c r="A18" s="140"/>
      <c r="B18" s="138" t="s">
        <v>134</v>
      </c>
      <c r="C18" s="222">
        <f>SUM(D18:G18)</f>
        <v>0</v>
      </c>
      <c r="D18" s="74"/>
      <c r="E18" s="74"/>
      <c r="F18" s="74"/>
      <c r="G18" s="74"/>
      <c r="H18" s="74"/>
      <c r="I18" s="74"/>
      <c r="J18" s="74"/>
      <c r="K18" s="74"/>
      <c r="L18" s="74"/>
      <c r="M18" s="74"/>
      <c r="N18" s="74"/>
      <c r="O18" s="74"/>
      <c r="P18" s="74"/>
      <c r="Q18" s="74"/>
      <c r="R18" s="333"/>
      <c r="S18" s="333"/>
      <c r="T18" s="333"/>
      <c r="U18" s="333"/>
      <c r="V18" s="727"/>
      <c r="W18" s="730"/>
      <c r="X18" s="729"/>
    </row>
    <row r="19" spans="1:24" s="5" customFormat="1" ht="24.95" customHeight="1" x14ac:dyDescent="0.2">
      <c r="A19" s="140"/>
      <c r="B19" s="138" t="s">
        <v>17</v>
      </c>
      <c r="C19" s="222">
        <f>SUM(D19:G19)</f>
        <v>0</v>
      </c>
      <c r="D19" s="74"/>
      <c r="E19" s="74"/>
      <c r="F19" s="74"/>
      <c r="G19" s="74"/>
      <c r="H19" s="74"/>
      <c r="I19" s="74"/>
      <c r="J19" s="74"/>
      <c r="K19" s="74"/>
      <c r="L19" s="74"/>
      <c r="M19" s="74"/>
      <c r="N19" s="74"/>
      <c r="O19" s="74"/>
      <c r="P19" s="74"/>
      <c r="Q19" s="74"/>
      <c r="R19" s="334"/>
      <c r="S19" s="334"/>
      <c r="T19" s="334"/>
      <c r="U19" s="334"/>
      <c r="V19" s="727"/>
      <c r="W19" s="730"/>
      <c r="X19" s="729"/>
    </row>
    <row r="20" spans="1:24" s="5" customFormat="1" ht="24.95" customHeight="1" x14ac:dyDescent="0.2">
      <c r="A20" s="140"/>
      <c r="B20" s="138" t="s">
        <v>18</v>
      </c>
      <c r="C20" s="222">
        <f>SUM(D20:G20)</f>
        <v>0</v>
      </c>
      <c r="D20" s="74"/>
      <c r="E20" s="74"/>
      <c r="F20" s="74"/>
      <c r="G20" s="74"/>
      <c r="H20" s="74"/>
      <c r="I20" s="74"/>
      <c r="J20" s="74"/>
      <c r="K20" s="74"/>
      <c r="L20" s="74"/>
      <c r="M20" s="74"/>
      <c r="N20" s="74"/>
      <c r="O20" s="74"/>
      <c r="P20" s="74"/>
      <c r="Q20" s="74"/>
      <c r="R20" s="335"/>
      <c r="S20" s="335"/>
      <c r="T20" s="335"/>
      <c r="U20" s="335"/>
      <c r="V20" s="727"/>
      <c r="W20" s="730"/>
      <c r="X20" s="729"/>
    </row>
    <row r="21" spans="1:24" s="5" customFormat="1" ht="24.95" customHeight="1" x14ac:dyDescent="0.2">
      <c r="A21" s="179"/>
      <c r="B21" s="180" t="s">
        <v>706</v>
      </c>
      <c r="C21" s="718">
        <f>SUM(D21:G21)</f>
        <v>0</v>
      </c>
      <c r="D21" s="77"/>
      <c r="E21" s="77"/>
      <c r="F21" s="77"/>
      <c r="G21" s="77"/>
      <c r="H21" s="77"/>
      <c r="I21" s="77"/>
      <c r="J21" s="77"/>
      <c r="K21" s="77"/>
      <c r="L21" s="77"/>
      <c r="M21" s="77"/>
      <c r="N21" s="77"/>
      <c r="O21" s="77"/>
      <c r="P21" s="77"/>
      <c r="Q21" s="77"/>
      <c r="R21" s="699"/>
      <c r="S21" s="699"/>
      <c r="T21" s="699"/>
      <c r="U21" s="699"/>
      <c r="V21" s="61"/>
      <c r="W21" s="263"/>
    </row>
    <row r="22" spans="1:24" ht="24" customHeight="1" x14ac:dyDescent="0.25">
      <c r="B22" s="719"/>
      <c r="C22" s="720" t="str">
        <f t="shared" ref="C22:Q22" si="4">IF(AND(C20&lt;=C19,C19&lt;=C18,C18&lt;=C7),"Đúng","Sai")</f>
        <v>Đúng</v>
      </c>
      <c r="D22" s="720" t="str">
        <f t="shared" si="4"/>
        <v>Đúng</v>
      </c>
      <c r="E22" s="720" t="str">
        <f t="shared" si="4"/>
        <v>Đúng</v>
      </c>
      <c r="F22" s="720" t="str">
        <f t="shared" si="4"/>
        <v>Đúng</v>
      </c>
      <c r="G22" s="720" t="str">
        <f t="shared" si="4"/>
        <v>Đúng</v>
      </c>
      <c r="H22" s="720" t="str">
        <f t="shared" si="4"/>
        <v>Đúng</v>
      </c>
      <c r="I22" s="720" t="str">
        <f t="shared" si="4"/>
        <v>Đúng</v>
      </c>
      <c r="J22" s="720" t="str">
        <f t="shared" si="4"/>
        <v>Đúng</v>
      </c>
      <c r="K22" s="720" t="str">
        <f t="shared" si="4"/>
        <v>Đúng</v>
      </c>
      <c r="L22" s="720" t="str">
        <f t="shared" si="4"/>
        <v>Đúng</v>
      </c>
      <c r="M22" s="720" t="str">
        <f t="shared" si="4"/>
        <v>Đúng</v>
      </c>
      <c r="N22" s="720" t="str">
        <f t="shared" si="4"/>
        <v>Đúng</v>
      </c>
      <c r="O22" s="720" t="str">
        <f t="shared" si="4"/>
        <v>Đúng</v>
      </c>
      <c r="P22" s="720" t="str">
        <f t="shared" si="4"/>
        <v>Đúng</v>
      </c>
      <c r="Q22" s="720" t="str">
        <f t="shared" si="4"/>
        <v>Đúng</v>
      </c>
      <c r="R22" s="721"/>
    </row>
    <row r="23" spans="1:24" s="8" customFormat="1" ht="15.75" customHeight="1" x14ac:dyDescent="0.2">
      <c r="A23" s="9"/>
      <c r="B23" s="722"/>
      <c r="C23" s="720" t="str">
        <f>IF(R7=C18, "Đúng", "Sai")</f>
        <v>Đúng</v>
      </c>
      <c r="D23" s="722"/>
      <c r="E23" s="722"/>
      <c r="F23" s="722"/>
      <c r="G23" s="722"/>
      <c r="H23" s="722"/>
      <c r="I23" s="722"/>
      <c r="J23" s="722"/>
      <c r="K23" s="722"/>
      <c r="L23" s="722"/>
      <c r="M23" s="722"/>
      <c r="N23" s="722"/>
      <c r="O23" s="722"/>
      <c r="P23" s="722"/>
      <c r="Q23" s="722"/>
      <c r="R23" s="722"/>
      <c r="V23" s="6"/>
      <c r="W23" s="6"/>
    </row>
    <row r="24" spans="1:24" s="8" customFormat="1" ht="15.75" customHeight="1" x14ac:dyDescent="0.2">
      <c r="A24" s="9"/>
      <c r="B24" s="722"/>
      <c r="C24" s="720" t="str">
        <f>IF(S7=C19, "Đúng", "Sai")</f>
        <v>Đúng</v>
      </c>
      <c r="D24" s="722"/>
      <c r="E24" s="722"/>
      <c r="F24" s="722"/>
      <c r="G24" s="722"/>
      <c r="H24" s="722"/>
      <c r="I24" s="722"/>
      <c r="J24" s="722"/>
      <c r="K24" s="722"/>
      <c r="L24" s="722"/>
      <c r="M24" s="722"/>
      <c r="N24" s="722"/>
      <c r="O24" s="722"/>
      <c r="P24" s="722"/>
      <c r="Q24" s="722"/>
      <c r="R24" s="722"/>
      <c r="V24" s="6"/>
      <c r="W24" s="6"/>
    </row>
    <row r="25" spans="1:24" s="8" customFormat="1" ht="16.5" customHeight="1" x14ac:dyDescent="0.2">
      <c r="A25" s="9"/>
      <c r="B25" s="722"/>
      <c r="C25" s="720" t="str">
        <f>IF(T7=C20, "Đúng", "Sai")</f>
        <v>Đúng</v>
      </c>
      <c r="D25" s="722"/>
      <c r="E25" s="722"/>
      <c r="F25" s="722"/>
      <c r="G25" s="722"/>
      <c r="H25" s="722"/>
      <c r="I25" s="722"/>
      <c r="J25" s="722"/>
      <c r="K25" s="722"/>
      <c r="L25" s="722"/>
      <c r="M25" s="722"/>
      <c r="N25" s="722"/>
      <c r="O25" s="722"/>
      <c r="P25" s="722"/>
      <c r="Q25" s="722"/>
      <c r="R25" s="722"/>
      <c r="V25" s="6"/>
      <c r="W25" s="6"/>
    </row>
    <row r="26" spans="1:24" x14ac:dyDescent="0.25">
      <c r="B26" s="719"/>
      <c r="C26" s="720" t="str">
        <f>IF(U7=C21, "Đúng", "Sai")</f>
        <v>Đúng</v>
      </c>
      <c r="D26" s="719"/>
      <c r="E26" s="719"/>
      <c r="F26" s="719"/>
      <c r="G26" s="719"/>
      <c r="H26" s="719"/>
      <c r="I26" s="719"/>
      <c r="J26" s="719"/>
      <c r="K26" s="719"/>
      <c r="L26" s="719"/>
      <c r="M26" s="719"/>
      <c r="N26" s="719"/>
      <c r="O26" s="719"/>
      <c r="P26" s="719"/>
      <c r="Q26" s="719"/>
      <c r="R26" s="719"/>
    </row>
  </sheetData>
  <sheetProtection formatCells="0" formatColumns="0" formatRows="0"/>
  <mergeCells count="26">
    <mergeCell ref="D3:G3"/>
    <mergeCell ref="H3:Q3"/>
    <mergeCell ref="R3:U3"/>
    <mergeCell ref="D4:D5"/>
    <mergeCell ref="E4:E5"/>
    <mergeCell ref="F4:F5"/>
    <mergeCell ref="G4:G5"/>
    <mergeCell ref="H4:H5"/>
    <mergeCell ref="S4:U4"/>
    <mergeCell ref="L4:L5"/>
    <mergeCell ref="T1:U1"/>
    <mergeCell ref="R4:R5"/>
    <mergeCell ref="I4:I5"/>
    <mergeCell ref="P4:P5"/>
    <mergeCell ref="J4:J5"/>
    <mergeCell ref="K4:K5"/>
    <mergeCell ref="M4:M5"/>
    <mergeCell ref="N4:N5"/>
    <mergeCell ref="O4:O5"/>
    <mergeCell ref="Q4:Q5"/>
    <mergeCell ref="A1:Q1"/>
    <mergeCell ref="A2:B2"/>
    <mergeCell ref="R2:U2"/>
    <mergeCell ref="A3:A5"/>
    <mergeCell ref="B3:B5"/>
    <mergeCell ref="C3:C5"/>
  </mergeCells>
  <conditionalFormatting sqref="A22:XFD25 C26">
    <cfRule type="cellIs" dxfId="49" priority="5" operator="equal">
      <formula>"Đúng"</formula>
    </cfRule>
  </conditionalFormatting>
  <conditionalFormatting sqref="W1:W1048576 V7:V16 J16">
    <cfRule type="cellIs" dxfId="48" priority="3" operator="equal">
      <formula>"Đúng"</formula>
    </cfRule>
  </conditionalFormatting>
  <pageMargins left="0.51181102362204722" right="0.23622047244094491" top="0" bottom="0" header="0" footer="0"/>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pageSetUpPr fitToPage="1"/>
  </sheetPr>
  <dimension ref="A1:AB38"/>
  <sheetViews>
    <sheetView zoomScale="80" zoomScaleNormal="80" workbookViewId="0">
      <selection activeCell="G21" sqref="G21"/>
    </sheetView>
  </sheetViews>
  <sheetFormatPr defaultColWidth="5.42578125" defaultRowHeight="15.75" x14ac:dyDescent="0.25"/>
  <cols>
    <col min="1" max="1" width="4.42578125" style="20" customWidth="1"/>
    <col min="2" max="2" width="29.42578125" style="8" customWidth="1"/>
    <col min="3" max="3" width="7.42578125" style="19" customWidth="1"/>
    <col min="4" max="13" width="5.42578125" style="2" customWidth="1"/>
    <col min="14" max="14" width="6.85546875" style="2" customWidth="1"/>
    <col min="15" max="19" width="5.42578125" style="2" customWidth="1"/>
    <col min="20" max="20" width="5.140625" style="2" customWidth="1"/>
    <col min="21" max="22" width="4.42578125" style="2" customWidth="1"/>
    <col min="23" max="23" width="5.42578125" style="2" customWidth="1"/>
    <col min="24" max="24" width="5.85546875" style="2" customWidth="1"/>
    <col min="25" max="25" width="8.140625" style="218" customWidth="1"/>
    <col min="26" max="256" width="5.42578125" style="2"/>
    <col min="257" max="257" width="4.42578125" style="2" customWidth="1"/>
    <col min="258" max="258" width="26.42578125" style="2" customWidth="1"/>
    <col min="259" max="259" width="7.42578125" style="2" customWidth="1"/>
    <col min="260" max="278" width="5.42578125" style="2" customWidth="1"/>
    <col min="279" max="512" width="5.42578125" style="2"/>
    <col min="513" max="513" width="4.42578125" style="2" customWidth="1"/>
    <col min="514" max="514" width="26.42578125" style="2" customWidth="1"/>
    <col min="515" max="515" width="7.42578125" style="2" customWidth="1"/>
    <col min="516" max="534" width="5.42578125" style="2" customWidth="1"/>
    <col min="535" max="768" width="5.42578125" style="2"/>
    <col min="769" max="769" width="4.42578125" style="2" customWidth="1"/>
    <col min="770" max="770" width="26.42578125" style="2" customWidth="1"/>
    <col min="771" max="771" width="7.42578125" style="2" customWidth="1"/>
    <col min="772" max="790" width="5.42578125" style="2" customWidth="1"/>
    <col min="791" max="1024" width="5.42578125" style="2"/>
    <col min="1025" max="1025" width="4.42578125" style="2" customWidth="1"/>
    <col min="1026" max="1026" width="26.42578125" style="2" customWidth="1"/>
    <col min="1027" max="1027" width="7.42578125" style="2" customWidth="1"/>
    <col min="1028" max="1046" width="5.42578125" style="2" customWidth="1"/>
    <col min="1047" max="1280" width="5.42578125" style="2"/>
    <col min="1281" max="1281" width="4.42578125" style="2" customWidth="1"/>
    <col min="1282" max="1282" width="26.42578125" style="2" customWidth="1"/>
    <col min="1283" max="1283" width="7.42578125" style="2" customWidth="1"/>
    <col min="1284" max="1302" width="5.42578125" style="2" customWidth="1"/>
    <col min="1303" max="1536" width="5.42578125" style="2"/>
    <col min="1537" max="1537" width="4.42578125" style="2" customWidth="1"/>
    <col min="1538" max="1538" width="26.42578125" style="2" customWidth="1"/>
    <col min="1539" max="1539" width="7.42578125" style="2" customWidth="1"/>
    <col min="1540" max="1558" width="5.42578125" style="2" customWidth="1"/>
    <col min="1559" max="1792" width="5.42578125" style="2"/>
    <col min="1793" max="1793" width="4.42578125" style="2" customWidth="1"/>
    <col min="1794" max="1794" width="26.42578125" style="2" customWidth="1"/>
    <col min="1795" max="1795" width="7.42578125" style="2" customWidth="1"/>
    <col min="1796" max="1814" width="5.42578125" style="2" customWidth="1"/>
    <col min="1815" max="2048" width="5.42578125" style="2"/>
    <col min="2049" max="2049" width="4.42578125" style="2" customWidth="1"/>
    <col min="2050" max="2050" width="26.42578125" style="2" customWidth="1"/>
    <col min="2051" max="2051" width="7.42578125" style="2" customWidth="1"/>
    <col min="2052" max="2070" width="5.42578125" style="2" customWidth="1"/>
    <col min="2071" max="2304" width="5.42578125" style="2"/>
    <col min="2305" max="2305" width="4.42578125" style="2" customWidth="1"/>
    <col min="2306" max="2306" width="26.42578125" style="2" customWidth="1"/>
    <col min="2307" max="2307" width="7.42578125" style="2" customWidth="1"/>
    <col min="2308" max="2326" width="5.42578125" style="2" customWidth="1"/>
    <col min="2327" max="2560" width="5.42578125" style="2"/>
    <col min="2561" max="2561" width="4.42578125" style="2" customWidth="1"/>
    <col min="2562" max="2562" width="26.42578125" style="2" customWidth="1"/>
    <col min="2563" max="2563" width="7.42578125" style="2" customWidth="1"/>
    <col min="2564" max="2582" width="5.42578125" style="2" customWidth="1"/>
    <col min="2583" max="2816" width="5.42578125" style="2"/>
    <col min="2817" max="2817" width="4.42578125" style="2" customWidth="1"/>
    <col min="2818" max="2818" width="26.42578125" style="2" customWidth="1"/>
    <col min="2819" max="2819" width="7.42578125" style="2" customWidth="1"/>
    <col min="2820" max="2838" width="5.42578125" style="2" customWidth="1"/>
    <col min="2839" max="3072" width="5.42578125" style="2"/>
    <col min="3073" max="3073" width="4.42578125" style="2" customWidth="1"/>
    <col min="3074" max="3074" width="26.42578125" style="2" customWidth="1"/>
    <col min="3075" max="3075" width="7.42578125" style="2" customWidth="1"/>
    <col min="3076" max="3094" width="5.42578125" style="2" customWidth="1"/>
    <col min="3095" max="3328" width="5.42578125" style="2"/>
    <col min="3329" max="3329" width="4.42578125" style="2" customWidth="1"/>
    <col min="3330" max="3330" width="26.42578125" style="2" customWidth="1"/>
    <col min="3331" max="3331" width="7.42578125" style="2" customWidth="1"/>
    <col min="3332" max="3350" width="5.42578125" style="2" customWidth="1"/>
    <col min="3351" max="3584" width="5.42578125" style="2"/>
    <col min="3585" max="3585" width="4.42578125" style="2" customWidth="1"/>
    <col min="3586" max="3586" width="26.42578125" style="2" customWidth="1"/>
    <col min="3587" max="3587" width="7.42578125" style="2" customWidth="1"/>
    <col min="3588" max="3606" width="5.42578125" style="2" customWidth="1"/>
    <col min="3607" max="3840" width="5.42578125" style="2"/>
    <col min="3841" max="3841" width="4.42578125" style="2" customWidth="1"/>
    <col min="3842" max="3842" width="26.42578125" style="2" customWidth="1"/>
    <col min="3843" max="3843" width="7.42578125" style="2" customWidth="1"/>
    <col min="3844" max="3862" width="5.42578125" style="2" customWidth="1"/>
    <col min="3863" max="4096" width="5.42578125" style="2"/>
    <col min="4097" max="4097" width="4.42578125" style="2" customWidth="1"/>
    <col min="4098" max="4098" width="26.42578125" style="2" customWidth="1"/>
    <col min="4099" max="4099" width="7.42578125" style="2" customWidth="1"/>
    <col min="4100" max="4118" width="5.42578125" style="2" customWidth="1"/>
    <col min="4119" max="4352" width="5.42578125" style="2"/>
    <col min="4353" max="4353" width="4.42578125" style="2" customWidth="1"/>
    <col min="4354" max="4354" width="26.42578125" style="2" customWidth="1"/>
    <col min="4355" max="4355" width="7.42578125" style="2" customWidth="1"/>
    <col min="4356" max="4374" width="5.42578125" style="2" customWidth="1"/>
    <col min="4375" max="4608" width="5.42578125" style="2"/>
    <col min="4609" max="4609" width="4.42578125" style="2" customWidth="1"/>
    <col min="4610" max="4610" width="26.42578125" style="2" customWidth="1"/>
    <col min="4611" max="4611" width="7.42578125" style="2" customWidth="1"/>
    <col min="4612" max="4630" width="5.42578125" style="2" customWidth="1"/>
    <col min="4631" max="4864" width="5.42578125" style="2"/>
    <col min="4865" max="4865" width="4.42578125" style="2" customWidth="1"/>
    <col min="4866" max="4866" width="26.42578125" style="2" customWidth="1"/>
    <col min="4867" max="4867" width="7.42578125" style="2" customWidth="1"/>
    <col min="4868" max="4886" width="5.42578125" style="2" customWidth="1"/>
    <col min="4887" max="5120" width="5.42578125" style="2"/>
    <col min="5121" max="5121" width="4.42578125" style="2" customWidth="1"/>
    <col min="5122" max="5122" width="26.42578125" style="2" customWidth="1"/>
    <col min="5123" max="5123" width="7.42578125" style="2" customWidth="1"/>
    <col min="5124" max="5142" width="5.42578125" style="2" customWidth="1"/>
    <col min="5143" max="5376" width="5.42578125" style="2"/>
    <col min="5377" max="5377" width="4.42578125" style="2" customWidth="1"/>
    <col min="5378" max="5378" width="26.42578125" style="2" customWidth="1"/>
    <col min="5379" max="5379" width="7.42578125" style="2" customWidth="1"/>
    <col min="5380" max="5398" width="5.42578125" style="2" customWidth="1"/>
    <col min="5399" max="5632" width="5.42578125" style="2"/>
    <col min="5633" max="5633" width="4.42578125" style="2" customWidth="1"/>
    <col min="5634" max="5634" width="26.42578125" style="2" customWidth="1"/>
    <col min="5635" max="5635" width="7.42578125" style="2" customWidth="1"/>
    <col min="5636" max="5654" width="5.42578125" style="2" customWidth="1"/>
    <col min="5655" max="5888" width="5.42578125" style="2"/>
    <col min="5889" max="5889" width="4.42578125" style="2" customWidth="1"/>
    <col min="5890" max="5890" width="26.42578125" style="2" customWidth="1"/>
    <col min="5891" max="5891" width="7.42578125" style="2" customWidth="1"/>
    <col min="5892" max="5910" width="5.42578125" style="2" customWidth="1"/>
    <col min="5911" max="6144" width="5.42578125" style="2"/>
    <col min="6145" max="6145" width="4.42578125" style="2" customWidth="1"/>
    <col min="6146" max="6146" width="26.42578125" style="2" customWidth="1"/>
    <col min="6147" max="6147" width="7.42578125" style="2" customWidth="1"/>
    <col min="6148" max="6166" width="5.42578125" style="2" customWidth="1"/>
    <col min="6167" max="6400" width="5.42578125" style="2"/>
    <col min="6401" max="6401" width="4.42578125" style="2" customWidth="1"/>
    <col min="6402" max="6402" width="26.42578125" style="2" customWidth="1"/>
    <col min="6403" max="6403" width="7.42578125" style="2" customWidth="1"/>
    <col min="6404" max="6422" width="5.42578125" style="2" customWidth="1"/>
    <col min="6423" max="6656" width="5.42578125" style="2"/>
    <col min="6657" max="6657" width="4.42578125" style="2" customWidth="1"/>
    <col min="6658" max="6658" width="26.42578125" style="2" customWidth="1"/>
    <col min="6659" max="6659" width="7.42578125" style="2" customWidth="1"/>
    <col min="6660" max="6678" width="5.42578125" style="2" customWidth="1"/>
    <col min="6679" max="6912" width="5.42578125" style="2"/>
    <col min="6913" max="6913" width="4.42578125" style="2" customWidth="1"/>
    <col min="6914" max="6914" width="26.42578125" style="2" customWidth="1"/>
    <col min="6915" max="6915" width="7.42578125" style="2" customWidth="1"/>
    <col min="6916" max="6934" width="5.42578125" style="2" customWidth="1"/>
    <col min="6935" max="7168" width="5.42578125" style="2"/>
    <col min="7169" max="7169" width="4.42578125" style="2" customWidth="1"/>
    <col min="7170" max="7170" width="26.42578125" style="2" customWidth="1"/>
    <col min="7171" max="7171" width="7.42578125" style="2" customWidth="1"/>
    <col min="7172" max="7190" width="5.42578125" style="2" customWidth="1"/>
    <col min="7191" max="7424" width="5.42578125" style="2"/>
    <col min="7425" max="7425" width="4.42578125" style="2" customWidth="1"/>
    <col min="7426" max="7426" width="26.42578125" style="2" customWidth="1"/>
    <col min="7427" max="7427" width="7.42578125" style="2" customWidth="1"/>
    <col min="7428" max="7446" width="5.42578125" style="2" customWidth="1"/>
    <col min="7447" max="7680" width="5.42578125" style="2"/>
    <col min="7681" max="7681" width="4.42578125" style="2" customWidth="1"/>
    <col min="7682" max="7682" width="26.42578125" style="2" customWidth="1"/>
    <col min="7683" max="7683" width="7.42578125" style="2" customWidth="1"/>
    <col min="7684" max="7702" width="5.42578125" style="2" customWidth="1"/>
    <col min="7703" max="7936" width="5.42578125" style="2"/>
    <col min="7937" max="7937" width="4.42578125" style="2" customWidth="1"/>
    <col min="7938" max="7938" width="26.42578125" style="2" customWidth="1"/>
    <col min="7939" max="7939" width="7.42578125" style="2" customWidth="1"/>
    <col min="7940" max="7958" width="5.42578125" style="2" customWidth="1"/>
    <col min="7959" max="8192" width="5.42578125" style="2"/>
    <col min="8193" max="8193" width="4.42578125" style="2" customWidth="1"/>
    <col min="8194" max="8194" width="26.42578125" style="2" customWidth="1"/>
    <col min="8195" max="8195" width="7.42578125" style="2" customWidth="1"/>
    <col min="8196" max="8214" width="5.42578125" style="2" customWidth="1"/>
    <col min="8215" max="8448" width="5.42578125" style="2"/>
    <col min="8449" max="8449" width="4.42578125" style="2" customWidth="1"/>
    <col min="8450" max="8450" width="26.42578125" style="2" customWidth="1"/>
    <col min="8451" max="8451" width="7.42578125" style="2" customWidth="1"/>
    <col min="8452" max="8470" width="5.42578125" style="2" customWidth="1"/>
    <col min="8471" max="8704" width="5.42578125" style="2"/>
    <col min="8705" max="8705" width="4.42578125" style="2" customWidth="1"/>
    <col min="8706" max="8706" width="26.42578125" style="2" customWidth="1"/>
    <col min="8707" max="8707" width="7.42578125" style="2" customWidth="1"/>
    <col min="8708" max="8726" width="5.42578125" style="2" customWidth="1"/>
    <col min="8727" max="8960" width="5.42578125" style="2"/>
    <col min="8961" max="8961" width="4.42578125" style="2" customWidth="1"/>
    <col min="8962" max="8962" width="26.42578125" style="2" customWidth="1"/>
    <col min="8963" max="8963" width="7.42578125" style="2" customWidth="1"/>
    <col min="8964" max="8982" width="5.42578125" style="2" customWidth="1"/>
    <col min="8983" max="9216" width="5.42578125" style="2"/>
    <col min="9217" max="9217" width="4.42578125" style="2" customWidth="1"/>
    <col min="9218" max="9218" width="26.42578125" style="2" customWidth="1"/>
    <col min="9219" max="9219" width="7.42578125" style="2" customWidth="1"/>
    <col min="9220" max="9238" width="5.42578125" style="2" customWidth="1"/>
    <col min="9239" max="9472" width="5.42578125" style="2"/>
    <col min="9473" max="9473" width="4.42578125" style="2" customWidth="1"/>
    <col min="9474" max="9474" width="26.42578125" style="2" customWidth="1"/>
    <col min="9475" max="9475" width="7.42578125" style="2" customWidth="1"/>
    <col min="9476" max="9494" width="5.42578125" style="2" customWidth="1"/>
    <col min="9495" max="9728" width="5.42578125" style="2"/>
    <col min="9729" max="9729" width="4.42578125" style="2" customWidth="1"/>
    <col min="9730" max="9730" width="26.42578125" style="2" customWidth="1"/>
    <col min="9731" max="9731" width="7.42578125" style="2" customWidth="1"/>
    <col min="9732" max="9750" width="5.42578125" style="2" customWidth="1"/>
    <col min="9751" max="9984" width="5.42578125" style="2"/>
    <col min="9985" max="9985" width="4.42578125" style="2" customWidth="1"/>
    <col min="9986" max="9986" width="26.42578125" style="2" customWidth="1"/>
    <col min="9987" max="9987" width="7.42578125" style="2" customWidth="1"/>
    <col min="9988" max="10006" width="5.42578125" style="2" customWidth="1"/>
    <col min="10007" max="10240" width="5.42578125" style="2"/>
    <col min="10241" max="10241" width="4.42578125" style="2" customWidth="1"/>
    <col min="10242" max="10242" width="26.42578125" style="2" customWidth="1"/>
    <col min="10243" max="10243" width="7.42578125" style="2" customWidth="1"/>
    <col min="10244" max="10262" width="5.42578125" style="2" customWidth="1"/>
    <col min="10263" max="10496" width="5.42578125" style="2"/>
    <col min="10497" max="10497" width="4.42578125" style="2" customWidth="1"/>
    <col min="10498" max="10498" width="26.42578125" style="2" customWidth="1"/>
    <col min="10499" max="10499" width="7.42578125" style="2" customWidth="1"/>
    <col min="10500" max="10518" width="5.42578125" style="2" customWidth="1"/>
    <col min="10519" max="10752" width="5.42578125" style="2"/>
    <col min="10753" max="10753" width="4.42578125" style="2" customWidth="1"/>
    <col min="10754" max="10754" width="26.42578125" style="2" customWidth="1"/>
    <col min="10755" max="10755" width="7.42578125" style="2" customWidth="1"/>
    <col min="10756" max="10774" width="5.42578125" style="2" customWidth="1"/>
    <col min="10775" max="11008" width="5.42578125" style="2"/>
    <col min="11009" max="11009" width="4.42578125" style="2" customWidth="1"/>
    <col min="11010" max="11010" width="26.42578125" style="2" customWidth="1"/>
    <col min="11011" max="11011" width="7.42578125" style="2" customWidth="1"/>
    <col min="11012" max="11030" width="5.42578125" style="2" customWidth="1"/>
    <col min="11031" max="11264" width="5.42578125" style="2"/>
    <col min="11265" max="11265" width="4.42578125" style="2" customWidth="1"/>
    <col min="11266" max="11266" width="26.42578125" style="2" customWidth="1"/>
    <col min="11267" max="11267" width="7.42578125" style="2" customWidth="1"/>
    <col min="11268" max="11286" width="5.42578125" style="2" customWidth="1"/>
    <col min="11287" max="11520" width="5.42578125" style="2"/>
    <col min="11521" max="11521" width="4.42578125" style="2" customWidth="1"/>
    <col min="11522" max="11522" width="26.42578125" style="2" customWidth="1"/>
    <col min="11523" max="11523" width="7.42578125" style="2" customWidth="1"/>
    <col min="11524" max="11542" width="5.42578125" style="2" customWidth="1"/>
    <col min="11543" max="11776" width="5.42578125" style="2"/>
    <col min="11777" max="11777" width="4.42578125" style="2" customWidth="1"/>
    <col min="11778" max="11778" width="26.42578125" style="2" customWidth="1"/>
    <col min="11779" max="11779" width="7.42578125" style="2" customWidth="1"/>
    <col min="11780" max="11798" width="5.42578125" style="2" customWidth="1"/>
    <col min="11799" max="12032" width="5.42578125" style="2"/>
    <col min="12033" max="12033" width="4.42578125" style="2" customWidth="1"/>
    <col min="12034" max="12034" width="26.42578125" style="2" customWidth="1"/>
    <col min="12035" max="12035" width="7.42578125" style="2" customWidth="1"/>
    <col min="12036" max="12054" width="5.42578125" style="2" customWidth="1"/>
    <col min="12055" max="12288" width="5.42578125" style="2"/>
    <col min="12289" max="12289" width="4.42578125" style="2" customWidth="1"/>
    <col min="12290" max="12290" width="26.42578125" style="2" customWidth="1"/>
    <col min="12291" max="12291" width="7.42578125" style="2" customWidth="1"/>
    <col min="12292" max="12310" width="5.42578125" style="2" customWidth="1"/>
    <col min="12311" max="12544" width="5.42578125" style="2"/>
    <col min="12545" max="12545" width="4.42578125" style="2" customWidth="1"/>
    <col min="12546" max="12546" width="26.42578125" style="2" customWidth="1"/>
    <col min="12547" max="12547" width="7.42578125" style="2" customWidth="1"/>
    <col min="12548" max="12566" width="5.42578125" style="2" customWidth="1"/>
    <col min="12567" max="12800" width="5.42578125" style="2"/>
    <col min="12801" max="12801" width="4.42578125" style="2" customWidth="1"/>
    <col min="12802" max="12802" width="26.42578125" style="2" customWidth="1"/>
    <col min="12803" max="12803" width="7.42578125" style="2" customWidth="1"/>
    <col min="12804" max="12822" width="5.42578125" style="2" customWidth="1"/>
    <col min="12823" max="13056" width="5.42578125" style="2"/>
    <col min="13057" max="13057" width="4.42578125" style="2" customWidth="1"/>
    <col min="13058" max="13058" width="26.42578125" style="2" customWidth="1"/>
    <col min="13059" max="13059" width="7.42578125" style="2" customWidth="1"/>
    <col min="13060" max="13078" width="5.42578125" style="2" customWidth="1"/>
    <col min="13079" max="13312" width="5.42578125" style="2"/>
    <col min="13313" max="13313" width="4.42578125" style="2" customWidth="1"/>
    <col min="13314" max="13314" width="26.42578125" style="2" customWidth="1"/>
    <col min="13315" max="13315" width="7.42578125" style="2" customWidth="1"/>
    <col min="13316" max="13334" width="5.42578125" style="2" customWidth="1"/>
    <col min="13335" max="13568" width="5.42578125" style="2"/>
    <col min="13569" max="13569" width="4.42578125" style="2" customWidth="1"/>
    <col min="13570" max="13570" width="26.42578125" style="2" customWidth="1"/>
    <col min="13571" max="13571" width="7.42578125" style="2" customWidth="1"/>
    <col min="13572" max="13590" width="5.42578125" style="2" customWidth="1"/>
    <col min="13591" max="13824" width="5.42578125" style="2"/>
    <col min="13825" max="13825" width="4.42578125" style="2" customWidth="1"/>
    <col min="13826" max="13826" width="26.42578125" style="2" customWidth="1"/>
    <col min="13827" max="13827" width="7.42578125" style="2" customWidth="1"/>
    <col min="13828" max="13846" width="5.42578125" style="2" customWidth="1"/>
    <col min="13847" max="14080" width="5.42578125" style="2"/>
    <col min="14081" max="14081" width="4.42578125" style="2" customWidth="1"/>
    <col min="14082" max="14082" width="26.42578125" style="2" customWidth="1"/>
    <col min="14083" max="14083" width="7.42578125" style="2" customWidth="1"/>
    <col min="14084" max="14102" width="5.42578125" style="2" customWidth="1"/>
    <col min="14103" max="14336" width="5.42578125" style="2"/>
    <col min="14337" max="14337" width="4.42578125" style="2" customWidth="1"/>
    <col min="14338" max="14338" width="26.42578125" style="2" customWidth="1"/>
    <col min="14339" max="14339" width="7.42578125" style="2" customWidth="1"/>
    <col min="14340" max="14358" width="5.42578125" style="2" customWidth="1"/>
    <col min="14359" max="14592" width="5.42578125" style="2"/>
    <col min="14593" max="14593" width="4.42578125" style="2" customWidth="1"/>
    <col min="14594" max="14594" width="26.42578125" style="2" customWidth="1"/>
    <col min="14595" max="14595" width="7.42578125" style="2" customWidth="1"/>
    <col min="14596" max="14614" width="5.42578125" style="2" customWidth="1"/>
    <col min="14615" max="14848" width="5.42578125" style="2"/>
    <col min="14849" max="14849" width="4.42578125" style="2" customWidth="1"/>
    <col min="14850" max="14850" width="26.42578125" style="2" customWidth="1"/>
    <col min="14851" max="14851" width="7.42578125" style="2" customWidth="1"/>
    <col min="14852" max="14870" width="5.42578125" style="2" customWidth="1"/>
    <col min="14871" max="15104" width="5.42578125" style="2"/>
    <col min="15105" max="15105" width="4.42578125" style="2" customWidth="1"/>
    <col min="15106" max="15106" width="26.42578125" style="2" customWidth="1"/>
    <col min="15107" max="15107" width="7.42578125" style="2" customWidth="1"/>
    <col min="15108" max="15126" width="5.42578125" style="2" customWidth="1"/>
    <col min="15127" max="15360" width="5.42578125" style="2"/>
    <col min="15361" max="15361" width="4.42578125" style="2" customWidth="1"/>
    <col min="15362" max="15362" width="26.42578125" style="2" customWidth="1"/>
    <col min="15363" max="15363" width="7.42578125" style="2" customWidth="1"/>
    <col min="15364" max="15382" width="5.42578125" style="2" customWidth="1"/>
    <col min="15383" max="15616" width="5.42578125" style="2"/>
    <col min="15617" max="15617" width="4.42578125" style="2" customWidth="1"/>
    <col min="15618" max="15618" width="26.42578125" style="2" customWidth="1"/>
    <col min="15619" max="15619" width="7.42578125" style="2" customWidth="1"/>
    <col min="15620" max="15638" width="5.42578125" style="2" customWidth="1"/>
    <col min="15639" max="15872" width="5.42578125" style="2"/>
    <col min="15873" max="15873" width="4.42578125" style="2" customWidth="1"/>
    <col min="15874" max="15874" width="26.42578125" style="2" customWidth="1"/>
    <col min="15875" max="15875" width="7.42578125" style="2" customWidth="1"/>
    <col min="15876" max="15894" width="5.42578125" style="2" customWidth="1"/>
    <col min="15895" max="16128" width="5.42578125" style="2"/>
    <col min="16129" max="16129" width="4.42578125" style="2" customWidth="1"/>
    <col min="16130" max="16130" width="26.42578125" style="2" customWidth="1"/>
    <col min="16131" max="16131" width="7.42578125" style="2" customWidth="1"/>
    <col min="16132" max="16150" width="5.42578125" style="2" customWidth="1"/>
    <col min="16151" max="16384" width="5.42578125" style="2"/>
  </cols>
  <sheetData>
    <row r="1" spans="1:28" s="59" customFormat="1" ht="21.75" customHeight="1" x14ac:dyDescent="0.2">
      <c r="A1" s="911" t="s">
        <v>283</v>
      </c>
      <c r="B1" s="911"/>
      <c r="C1" s="911"/>
      <c r="D1" s="911"/>
      <c r="E1" s="911"/>
      <c r="F1" s="911"/>
      <c r="G1" s="911"/>
      <c r="H1" s="911"/>
      <c r="I1" s="911"/>
      <c r="J1" s="911"/>
      <c r="K1" s="911"/>
      <c r="L1" s="911"/>
      <c r="M1" s="911"/>
      <c r="N1" s="911"/>
      <c r="O1" s="911"/>
      <c r="P1" s="911"/>
      <c r="Q1" s="911"/>
      <c r="R1" s="911"/>
      <c r="S1" s="911"/>
      <c r="T1" s="912"/>
      <c r="U1" s="917" t="s">
        <v>246</v>
      </c>
      <c r="V1" s="918"/>
      <c r="W1" s="919"/>
    </row>
    <row r="2" spans="1:28" ht="13.5" customHeight="1" x14ac:dyDescent="0.25">
      <c r="A2" s="144"/>
      <c r="B2" s="200"/>
      <c r="C2" s="201"/>
      <c r="D2" s="201"/>
      <c r="E2" s="201"/>
      <c r="F2" s="201"/>
      <c r="G2" s="201"/>
      <c r="H2" s="201"/>
      <c r="I2" s="201"/>
      <c r="J2" s="201"/>
      <c r="K2" s="201"/>
      <c r="L2" s="201"/>
      <c r="M2" s="201"/>
      <c r="N2" s="201"/>
      <c r="O2" s="201"/>
      <c r="P2" s="201"/>
      <c r="Q2" s="201"/>
      <c r="R2" s="201"/>
      <c r="S2" s="201"/>
      <c r="T2" s="902"/>
      <c r="U2" s="902"/>
      <c r="V2" s="902"/>
      <c r="W2" s="902"/>
    </row>
    <row r="3" spans="1:28" ht="20.25" customHeight="1" x14ac:dyDescent="0.2">
      <c r="A3" s="882" t="s">
        <v>225</v>
      </c>
      <c r="B3" s="882" t="s">
        <v>2</v>
      </c>
      <c r="C3" s="905" t="s">
        <v>129</v>
      </c>
      <c r="D3" s="914" t="s">
        <v>3</v>
      </c>
      <c r="E3" s="915"/>
      <c r="F3" s="915"/>
      <c r="G3" s="915"/>
      <c r="H3" s="915"/>
      <c r="I3" s="915"/>
      <c r="J3" s="915"/>
      <c r="K3" s="916" t="s">
        <v>130</v>
      </c>
      <c r="L3" s="916"/>
      <c r="M3" s="916"/>
      <c r="N3" s="916"/>
      <c r="O3" s="916"/>
      <c r="P3" s="916"/>
      <c r="Q3" s="916"/>
      <c r="R3" s="916"/>
      <c r="S3" s="916"/>
      <c r="T3" s="916" t="s">
        <v>5</v>
      </c>
      <c r="U3" s="916"/>
      <c r="V3" s="916"/>
      <c r="W3" s="916"/>
    </row>
    <row r="4" spans="1:28" ht="20.25" customHeight="1" x14ac:dyDescent="0.2">
      <c r="A4" s="883"/>
      <c r="B4" s="883"/>
      <c r="C4" s="906"/>
      <c r="D4" s="910" t="s">
        <v>71</v>
      </c>
      <c r="E4" s="910" t="s">
        <v>443</v>
      </c>
      <c r="F4" s="910" t="s">
        <v>481</v>
      </c>
      <c r="G4" s="910" t="s">
        <v>227</v>
      </c>
      <c r="H4" s="910" t="s">
        <v>333</v>
      </c>
      <c r="I4" s="910" t="s">
        <v>631</v>
      </c>
      <c r="J4" s="910" t="s">
        <v>632</v>
      </c>
      <c r="K4" s="875" t="s">
        <v>11</v>
      </c>
      <c r="L4" s="875" t="s">
        <v>16</v>
      </c>
      <c r="M4" s="875" t="s">
        <v>364</v>
      </c>
      <c r="N4" s="875" t="s">
        <v>55</v>
      </c>
      <c r="O4" s="875" t="s">
        <v>285</v>
      </c>
      <c r="P4" s="875" t="s">
        <v>349</v>
      </c>
      <c r="Q4" s="875" t="s">
        <v>357</v>
      </c>
      <c r="R4" s="875" t="s">
        <v>630</v>
      </c>
      <c r="S4" s="875" t="s">
        <v>12</v>
      </c>
      <c r="T4" s="875" t="s">
        <v>134</v>
      </c>
      <c r="U4" s="908" t="s">
        <v>15</v>
      </c>
      <c r="V4" s="908"/>
      <c r="W4" s="909"/>
    </row>
    <row r="5" spans="1:28" s="22" customFormat="1" ht="98.25" customHeight="1" x14ac:dyDescent="0.2">
      <c r="A5" s="884"/>
      <c r="B5" s="884"/>
      <c r="C5" s="913"/>
      <c r="D5" s="910"/>
      <c r="E5" s="910"/>
      <c r="F5" s="910"/>
      <c r="G5" s="910"/>
      <c r="H5" s="910"/>
      <c r="I5" s="910"/>
      <c r="J5" s="910"/>
      <c r="K5" s="876"/>
      <c r="L5" s="876"/>
      <c r="M5" s="876"/>
      <c r="N5" s="876"/>
      <c r="O5" s="876" t="s">
        <v>344</v>
      </c>
      <c r="P5" s="876"/>
      <c r="Q5" s="876"/>
      <c r="R5" s="876"/>
      <c r="S5" s="876"/>
      <c r="T5" s="876"/>
      <c r="U5" s="173" t="s">
        <v>17</v>
      </c>
      <c r="V5" s="173" t="s">
        <v>18</v>
      </c>
      <c r="W5" s="173" t="s">
        <v>706</v>
      </c>
      <c r="X5" s="731"/>
      <c r="Y5" s="731"/>
      <c r="Z5" s="731"/>
      <c r="AA5" s="731"/>
      <c r="AB5" s="731"/>
    </row>
    <row r="6" spans="1:28" s="30" customFormat="1" ht="15" customHeight="1" x14ac:dyDescent="0.2">
      <c r="A6" s="176">
        <v>1</v>
      </c>
      <c r="B6" s="176">
        <v>2</v>
      </c>
      <c r="C6" s="176">
        <v>3</v>
      </c>
      <c r="D6" s="176">
        <v>4</v>
      </c>
      <c r="E6" s="176">
        <v>5</v>
      </c>
      <c r="F6" s="176">
        <v>6</v>
      </c>
      <c r="G6" s="176">
        <v>7</v>
      </c>
      <c r="H6" s="176">
        <v>8</v>
      </c>
      <c r="I6" s="176">
        <v>9</v>
      </c>
      <c r="J6" s="176">
        <v>10</v>
      </c>
      <c r="K6" s="176">
        <v>11</v>
      </c>
      <c r="L6" s="176">
        <v>12</v>
      </c>
      <c r="M6" s="176">
        <v>13</v>
      </c>
      <c r="N6" s="176">
        <v>14</v>
      </c>
      <c r="O6" s="176">
        <v>15</v>
      </c>
      <c r="P6" s="176">
        <v>16</v>
      </c>
      <c r="Q6" s="176">
        <v>17</v>
      </c>
      <c r="R6" s="176">
        <v>18</v>
      </c>
      <c r="S6" s="176">
        <v>19</v>
      </c>
      <c r="T6" s="176">
        <v>20</v>
      </c>
      <c r="U6" s="176">
        <v>21</v>
      </c>
      <c r="V6" s="176">
        <v>22</v>
      </c>
      <c r="W6" s="176">
        <v>23</v>
      </c>
      <c r="X6" s="725"/>
      <c r="Y6" s="725"/>
      <c r="Z6" s="725"/>
      <c r="AA6" s="725"/>
      <c r="AB6" s="725"/>
    </row>
    <row r="7" spans="1:28" s="5" customFormat="1" ht="15" customHeight="1" x14ac:dyDescent="0.2">
      <c r="A7" s="223" t="s">
        <v>19</v>
      </c>
      <c r="B7" s="202" t="s">
        <v>331</v>
      </c>
      <c r="C7" s="315">
        <f>SUM(C8:C11)</f>
        <v>0</v>
      </c>
      <c r="D7" s="315">
        <f t="shared" ref="D7:W7" si="0">SUM(D8:D11)</f>
        <v>0</v>
      </c>
      <c r="E7" s="315">
        <f t="shared" si="0"/>
        <v>0</v>
      </c>
      <c r="F7" s="315">
        <f t="shared" si="0"/>
        <v>0</v>
      </c>
      <c r="G7" s="315">
        <f t="shared" si="0"/>
        <v>0</v>
      </c>
      <c r="H7" s="315">
        <f t="shared" si="0"/>
        <v>0</v>
      </c>
      <c r="I7" s="315">
        <f t="shared" si="0"/>
        <v>0</v>
      </c>
      <c r="J7" s="315">
        <f t="shared" si="0"/>
        <v>0</v>
      </c>
      <c r="K7" s="315">
        <f t="shared" si="0"/>
        <v>0</v>
      </c>
      <c r="L7" s="315">
        <f t="shared" si="0"/>
        <v>0</v>
      </c>
      <c r="M7" s="315">
        <f t="shared" si="0"/>
        <v>0</v>
      </c>
      <c r="N7" s="315">
        <f t="shared" si="0"/>
        <v>0</v>
      </c>
      <c r="O7" s="315">
        <f t="shared" si="0"/>
        <v>0</v>
      </c>
      <c r="P7" s="315">
        <f t="shared" si="0"/>
        <v>0</v>
      </c>
      <c r="Q7" s="315">
        <f t="shared" si="0"/>
        <v>0</v>
      </c>
      <c r="R7" s="315">
        <f t="shared" si="0"/>
        <v>0</v>
      </c>
      <c r="S7" s="315">
        <f t="shared" si="0"/>
        <v>0</v>
      </c>
      <c r="T7" s="315">
        <f t="shared" si="0"/>
        <v>0</v>
      </c>
      <c r="U7" s="315">
        <f t="shared" si="0"/>
        <v>0</v>
      </c>
      <c r="V7" s="315">
        <f t="shared" si="0"/>
        <v>0</v>
      </c>
      <c r="W7" s="315">
        <f t="shared" si="0"/>
        <v>0</v>
      </c>
      <c r="X7" s="720" t="str">
        <f>IF(AND(K7&lt;=C7,L7&lt;=C7,M7&lt;=C7,N7&lt;=C7,O7&lt;=C7,P7&lt;=C7,Q7&lt;=C7,R7&lt;=C7,S7&lt;=C7,T7&lt;=C7),"Đúng","Sai")</f>
        <v>Đúng</v>
      </c>
      <c r="Y7" s="720" t="str">
        <f>IF(AND(U7&lt;=T7,V7&lt;=U7,W7&lt;=U7),"Đúng","Sai")</f>
        <v>Đúng</v>
      </c>
      <c r="Z7" s="729"/>
      <c r="AA7" s="729"/>
      <c r="AB7" s="729"/>
    </row>
    <row r="8" spans="1:28" s="5" customFormat="1" ht="15" customHeight="1" x14ac:dyDescent="0.2">
      <c r="A8" s="224"/>
      <c r="B8" s="225" t="s">
        <v>120</v>
      </c>
      <c r="C8" s="316">
        <f>SUM(D8:J8)</f>
        <v>0</v>
      </c>
      <c r="D8" s="306"/>
      <c r="E8" s="308"/>
      <c r="F8" s="308"/>
      <c r="G8" s="308"/>
      <c r="H8" s="308"/>
      <c r="I8" s="326"/>
      <c r="J8" s="326"/>
      <c r="K8" s="306"/>
      <c r="L8" s="306"/>
      <c r="M8" s="306"/>
      <c r="N8" s="306"/>
      <c r="O8" s="306"/>
      <c r="P8" s="306"/>
      <c r="Q8" s="306"/>
      <c r="R8" s="306"/>
      <c r="S8" s="306"/>
      <c r="T8" s="306"/>
      <c r="U8" s="306"/>
      <c r="V8" s="306"/>
      <c r="W8" s="306"/>
      <c r="X8" s="720" t="str">
        <f t="shared" ref="X8:X26" si="1">IF(AND(K8&lt;=C8,L8&lt;=C8,M8&lt;=C8,N8&lt;=C8,O8&lt;=C8,P8&lt;=C8,Q8&lt;=C8,R8&lt;=C8,S8&lt;=C8,T8&lt;=C8),"Đúng","Sai")</f>
        <v>Đúng</v>
      </c>
      <c r="Y8" s="720" t="str">
        <f t="shared" ref="Y8:Y26" si="2">IF(AND(U8&lt;=T8,V8&lt;=U8,W8&lt;=U8),"Đúng","Sai")</f>
        <v>Đúng</v>
      </c>
      <c r="Z8" s="729"/>
      <c r="AA8" s="729"/>
      <c r="AB8" s="729"/>
    </row>
    <row r="9" spans="1:28" s="5" customFormat="1" ht="15" customHeight="1" x14ac:dyDescent="0.2">
      <c r="A9" s="227"/>
      <c r="B9" s="215" t="s">
        <v>21</v>
      </c>
      <c r="C9" s="316">
        <f>SUM(D9:J9)</f>
        <v>0</v>
      </c>
      <c r="D9" s="297"/>
      <c r="E9" s="297"/>
      <c r="F9" s="308"/>
      <c r="G9" s="308"/>
      <c r="H9" s="308"/>
      <c r="I9" s="326"/>
      <c r="J9" s="326"/>
      <c r="K9" s="297"/>
      <c r="L9" s="297"/>
      <c r="M9" s="297"/>
      <c r="N9" s="297"/>
      <c r="O9" s="297"/>
      <c r="P9" s="297"/>
      <c r="Q9" s="297"/>
      <c r="R9" s="297"/>
      <c r="S9" s="297"/>
      <c r="T9" s="297"/>
      <c r="U9" s="297"/>
      <c r="V9" s="297"/>
      <c r="W9" s="297"/>
      <c r="X9" s="720" t="str">
        <f t="shared" si="1"/>
        <v>Đúng</v>
      </c>
      <c r="Y9" s="720" t="str">
        <f t="shared" si="2"/>
        <v>Đúng</v>
      </c>
      <c r="Z9" s="729"/>
      <c r="AA9" s="729"/>
      <c r="AB9" s="729"/>
    </row>
    <row r="10" spans="1:28" s="5" customFormat="1" ht="15" customHeight="1" x14ac:dyDescent="0.2">
      <c r="A10" s="228"/>
      <c r="B10" s="229" t="s">
        <v>479</v>
      </c>
      <c r="C10" s="316">
        <f>SUM(D10:J10)</f>
        <v>0</v>
      </c>
      <c r="D10" s="312"/>
      <c r="E10" s="312"/>
      <c r="F10" s="312"/>
      <c r="G10" s="312"/>
      <c r="H10" s="308"/>
      <c r="I10" s="326"/>
      <c r="J10" s="326"/>
      <c r="K10" s="297"/>
      <c r="L10" s="297"/>
      <c r="M10" s="297"/>
      <c r="N10" s="297"/>
      <c r="O10" s="297"/>
      <c r="P10" s="297"/>
      <c r="Q10" s="297"/>
      <c r="R10" s="297"/>
      <c r="S10" s="297"/>
      <c r="T10" s="297"/>
      <c r="U10" s="297"/>
      <c r="V10" s="297"/>
      <c r="W10" s="297"/>
      <c r="X10" s="720" t="str">
        <f t="shared" si="1"/>
        <v>Đúng</v>
      </c>
      <c r="Y10" s="720" t="str">
        <f t="shared" si="2"/>
        <v>Đúng</v>
      </c>
      <c r="Z10" s="731"/>
      <c r="AA10" s="729"/>
      <c r="AB10" s="729"/>
    </row>
    <row r="11" spans="1:28" s="5" customFormat="1" ht="15" customHeight="1" x14ac:dyDescent="0.2">
      <c r="A11" s="230"/>
      <c r="B11" s="216" t="s">
        <v>22</v>
      </c>
      <c r="C11" s="316">
        <f>SUM(D11:J11)</f>
        <v>0</v>
      </c>
      <c r="D11" s="311"/>
      <c r="E11" s="311"/>
      <c r="F11" s="311"/>
      <c r="G11" s="311"/>
      <c r="H11" s="311"/>
      <c r="I11" s="311"/>
      <c r="J11" s="327"/>
      <c r="K11" s="328"/>
      <c r="L11" s="328"/>
      <c r="M11" s="328"/>
      <c r="N11" s="309"/>
      <c r="O11" s="309"/>
      <c r="P11" s="328"/>
      <c r="Q11" s="328"/>
      <c r="R11" s="328"/>
      <c r="S11" s="328"/>
      <c r="T11" s="297"/>
      <c r="U11" s="309"/>
      <c r="V11" s="309"/>
      <c r="W11" s="309"/>
      <c r="X11" s="720" t="str">
        <f t="shared" si="1"/>
        <v>Đúng</v>
      </c>
      <c r="Y11" s="720" t="str">
        <f t="shared" si="2"/>
        <v>Đúng</v>
      </c>
      <c r="Z11" s="729"/>
      <c r="AA11" s="729"/>
      <c r="AB11" s="729"/>
    </row>
    <row r="12" spans="1:28" s="5" customFormat="1" ht="15" customHeight="1" x14ac:dyDescent="0.2">
      <c r="A12" s="231" t="s">
        <v>23</v>
      </c>
      <c r="B12" s="232" t="s">
        <v>24</v>
      </c>
      <c r="C12" s="315">
        <f>SUM(C13:C18)</f>
        <v>0</v>
      </c>
      <c r="D12" s="315">
        <f t="shared" ref="D12:W12" si="3">SUM(D13:D18)</f>
        <v>0</v>
      </c>
      <c r="E12" s="315">
        <f t="shared" si="3"/>
        <v>0</v>
      </c>
      <c r="F12" s="315">
        <f t="shared" si="3"/>
        <v>0</v>
      </c>
      <c r="G12" s="315">
        <f t="shared" si="3"/>
        <v>0</v>
      </c>
      <c r="H12" s="315">
        <f t="shared" si="3"/>
        <v>0</v>
      </c>
      <c r="I12" s="315">
        <f t="shared" si="3"/>
        <v>0</v>
      </c>
      <c r="J12" s="315">
        <f t="shared" si="3"/>
        <v>0</v>
      </c>
      <c r="K12" s="315">
        <f t="shared" si="3"/>
        <v>0</v>
      </c>
      <c r="L12" s="315">
        <f t="shared" si="3"/>
        <v>0</v>
      </c>
      <c r="M12" s="315">
        <f t="shared" si="3"/>
        <v>0</v>
      </c>
      <c r="N12" s="315">
        <f t="shared" si="3"/>
        <v>0</v>
      </c>
      <c r="O12" s="315">
        <f t="shared" si="3"/>
        <v>0</v>
      </c>
      <c r="P12" s="315">
        <f t="shared" si="3"/>
        <v>0</v>
      </c>
      <c r="Q12" s="315">
        <f t="shared" si="3"/>
        <v>0</v>
      </c>
      <c r="R12" s="315">
        <f t="shared" si="3"/>
        <v>0</v>
      </c>
      <c r="S12" s="315">
        <f t="shared" si="3"/>
        <v>0</v>
      </c>
      <c r="T12" s="315">
        <f t="shared" si="3"/>
        <v>0</v>
      </c>
      <c r="U12" s="315">
        <f t="shared" si="3"/>
        <v>0</v>
      </c>
      <c r="V12" s="315">
        <f t="shared" si="3"/>
        <v>0</v>
      </c>
      <c r="W12" s="315">
        <f t="shared" si="3"/>
        <v>0</v>
      </c>
      <c r="X12" s="720" t="str">
        <f t="shared" si="1"/>
        <v>Đúng</v>
      </c>
      <c r="Y12" s="720" t="str">
        <f t="shared" si="2"/>
        <v>Đúng</v>
      </c>
      <c r="Z12" s="729"/>
      <c r="AA12" s="729"/>
      <c r="AB12" s="729"/>
    </row>
    <row r="13" spans="1:28" s="5" customFormat="1" ht="15" customHeight="1" x14ac:dyDescent="0.2">
      <c r="A13" s="224"/>
      <c r="B13" s="225" t="s">
        <v>78</v>
      </c>
      <c r="C13" s="316">
        <f t="shared" ref="C13:C18" si="4">SUM(D13:J13)</f>
        <v>0</v>
      </c>
      <c r="D13" s="298"/>
      <c r="E13" s="308"/>
      <c r="F13" s="308"/>
      <c r="G13" s="308"/>
      <c r="H13" s="308"/>
      <c r="I13" s="326"/>
      <c r="J13" s="326"/>
      <c r="K13" s="306"/>
      <c r="L13" s="298"/>
      <c r="M13" s="298"/>
      <c r="N13" s="298"/>
      <c r="O13" s="298"/>
      <c r="P13" s="298"/>
      <c r="Q13" s="298"/>
      <c r="R13" s="298"/>
      <c r="S13" s="298"/>
      <c r="T13" s="306"/>
      <c r="U13" s="298"/>
      <c r="V13" s="298"/>
      <c r="W13" s="298"/>
      <c r="X13" s="720" t="str">
        <f t="shared" si="1"/>
        <v>Đúng</v>
      </c>
      <c r="Y13" s="720" t="str">
        <f t="shared" si="2"/>
        <v>Đúng</v>
      </c>
      <c r="Z13" s="729"/>
      <c r="AA13" s="729"/>
      <c r="AB13" s="729"/>
    </row>
    <row r="14" spans="1:28" s="5" customFormat="1" ht="15" customHeight="1" x14ac:dyDescent="0.2">
      <c r="A14" s="227"/>
      <c r="B14" s="215" t="s">
        <v>133</v>
      </c>
      <c r="C14" s="316">
        <f t="shared" si="4"/>
        <v>0</v>
      </c>
      <c r="D14" s="297"/>
      <c r="E14" s="297"/>
      <c r="F14" s="308"/>
      <c r="G14" s="308"/>
      <c r="H14" s="308"/>
      <c r="I14" s="326"/>
      <c r="J14" s="326"/>
      <c r="K14" s="297"/>
      <c r="L14" s="297"/>
      <c r="M14" s="297"/>
      <c r="N14" s="297"/>
      <c r="O14" s="297"/>
      <c r="P14" s="297"/>
      <c r="Q14" s="297"/>
      <c r="R14" s="297"/>
      <c r="S14" s="297"/>
      <c r="T14" s="297"/>
      <c r="U14" s="297"/>
      <c r="V14" s="297"/>
      <c r="W14" s="297"/>
      <c r="X14" s="720" t="str">
        <f t="shared" si="1"/>
        <v>Đúng</v>
      </c>
      <c r="Y14" s="720" t="str">
        <f t="shared" si="2"/>
        <v>Đúng</v>
      </c>
      <c r="Z14" s="729"/>
      <c r="AA14" s="729"/>
      <c r="AB14" s="729"/>
    </row>
    <row r="15" spans="1:28" s="5" customFormat="1" ht="24" customHeight="1" x14ac:dyDescent="0.2">
      <c r="A15" s="228"/>
      <c r="B15" s="229" t="s">
        <v>480</v>
      </c>
      <c r="C15" s="316">
        <f t="shared" si="4"/>
        <v>0</v>
      </c>
      <c r="D15" s="298"/>
      <c r="E15" s="297"/>
      <c r="F15" s="297"/>
      <c r="G15" s="297"/>
      <c r="H15" s="310"/>
      <c r="I15" s="326"/>
      <c r="J15" s="326"/>
      <c r="K15" s="297"/>
      <c r="L15" s="297"/>
      <c r="M15" s="297"/>
      <c r="N15" s="297"/>
      <c r="O15" s="297"/>
      <c r="P15" s="297"/>
      <c r="Q15" s="297"/>
      <c r="R15" s="297"/>
      <c r="S15" s="297"/>
      <c r="T15" s="297"/>
      <c r="U15" s="297"/>
      <c r="V15" s="297"/>
      <c r="W15" s="297"/>
      <c r="X15" s="720" t="str">
        <f t="shared" si="1"/>
        <v>Đúng</v>
      </c>
      <c r="Y15" s="720" t="str">
        <f t="shared" si="2"/>
        <v>Đúng</v>
      </c>
      <c r="Z15" s="729"/>
      <c r="AA15" s="729"/>
      <c r="AB15" s="729"/>
    </row>
    <row r="16" spans="1:28" s="5" customFormat="1" ht="15" customHeight="1" x14ac:dyDescent="0.2">
      <c r="A16" s="227"/>
      <c r="B16" s="215" t="s">
        <v>485</v>
      </c>
      <c r="C16" s="316">
        <f t="shared" si="4"/>
        <v>0</v>
      </c>
      <c r="D16" s="297"/>
      <c r="E16" s="297"/>
      <c r="F16" s="297"/>
      <c r="G16" s="297"/>
      <c r="H16" s="310"/>
      <c r="I16" s="326"/>
      <c r="J16" s="326"/>
      <c r="K16" s="297"/>
      <c r="L16" s="297"/>
      <c r="M16" s="297"/>
      <c r="N16" s="297"/>
      <c r="O16" s="297"/>
      <c r="P16" s="297"/>
      <c r="Q16" s="297"/>
      <c r="R16" s="297"/>
      <c r="S16" s="297"/>
      <c r="T16" s="297"/>
      <c r="U16" s="297"/>
      <c r="V16" s="297"/>
      <c r="W16" s="297"/>
      <c r="X16" s="720" t="str">
        <f t="shared" si="1"/>
        <v>Đúng</v>
      </c>
      <c r="Y16" s="720" t="str">
        <f t="shared" si="2"/>
        <v>Đúng</v>
      </c>
      <c r="Z16" s="729"/>
      <c r="AA16" s="729"/>
      <c r="AB16" s="729"/>
    </row>
    <row r="17" spans="1:28" s="5" customFormat="1" ht="15" customHeight="1" x14ac:dyDescent="0.2">
      <c r="A17" s="233"/>
      <c r="B17" s="234" t="s">
        <v>343</v>
      </c>
      <c r="C17" s="316">
        <f t="shared" si="4"/>
        <v>0</v>
      </c>
      <c r="D17" s="312"/>
      <c r="E17" s="312"/>
      <c r="F17" s="297"/>
      <c r="G17" s="297"/>
      <c r="H17" s="310"/>
      <c r="I17" s="326"/>
      <c r="J17" s="326"/>
      <c r="K17" s="297"/>
      <c r="L17" s="297"/>
      <c r="M17" s="297"/>
      <c r="N17" s="297"/>
      <c r="O17" s="297"/>
      <c r="P17" s="297"/>
      <c r="Q17" s="297"/>
      <c r="R17" s="297"/>
      <c r="S17" s="297"/>
      <c r="T17" s="297"/>
      <c r="U17" s="297"/>
      <c r="V17" s="297"/>
      <c r="W17" s="297"/>
      <c r="X17" s="720" t="str">
        <f t="shared" si="1"/>
        <v>Đúng</v>
      </c>
      <c r="Y17" s="720" t="str">
        <f t="shared" si="2"/>
        <v>Đúng</v>
      </c>
      <c r="Z17" s="729"/>
      <c r="AA17" s="729"/>
      <c r="AB17" s="729"/>
    </row>
    <row r="18" spans="1:28" s="5" customFormat="1" ht="15" customHeight="1" x14ac:dyDescent="0.2">
      <c r="A18" s="230"/>
      <c r="B18" s="216" t="s">
        <v>92</v>
      </c>
      <c r="C18" s="316">
        <f t="shared" si="4"/>
        <v>0</v>
      </c>
      <c r="D18" s="311"/>
      <c r="E18" s="311"/>
      <c r="F18" s="311"/>
      <c r="G18" s="311"/>
      <c r="H18" s="311"/>
      <c r="I18" s="311"/>
      <c r="J18" s="327"/>
      <c r="K18" s="311"/>
      <c r="L18" s="311"/>
      <c r="M18" s="311"/>
      <c r="N18" s="311"/>
      <c r="O18" s="311"/>
      <c r="P18" s="311"/>
      <c r="Q18" s="311"/>
      <c r="R18" s="311"/>
      <c r="S18" s="311"/>
      <c r="T18" s="297"/>
      <c r="U18" s="311"/>
      <c r="V18" s="311"/>
      <c r="W18" s="311"/>
      <c r="X18" s="720" t="str">
        <f t="shared" si="1"/>
        <v>Đúng</v>
      </c>
      <c r="Y18" s="720" t="str">
        <f t="shared" si="2"/>
        <v>Đúng</v>
      </c>
      <c r="Z18" s="729"/>
      <c r="AA18" s="729"/>
      <c r="AB18" s="729"/>
    </row>
    <row r="19" spans="1:28" s="5" customFormat="1" ht="15" customHeight="1" x14ac:dyDescent="0.2">
      <c r="A19" s="231" t="s">
        <v>28</v>
      </c>
      <c r="B19" s="232" t="s">
        <v>29</v>
      </c>
      <c r="C19" s="315">
        <f>SUM(C20:C26)</f>
        <v>0</v>
      </c>
      <c r="D19" s="315">
        <f t="shared" ref="D19:W19" si="5">SUM(D20:D26)</f>
        <v>0</v>
      </c>
      <c r="E19" s="315">
        <f t="shared" si="5"/>
        <v>0</v>
      </c>
      <c r="F19" s="315">
        <f t="shared" si="5"/>
        <v>0</v>
      </c>
      <c r="G19" s="315">
        <f t="shared" si="5"/>
        <v>0</v>
      </c>
      <c r="H19" s="315">
        <f t="shared" si="5"/>
        <v>0</v>
      </c>
      <c r="I19" s="315">
        <f t="shared" si="5"/>
        <v>0</v>
      </c>
      <c r="J19" s="315">
        <f t="shared" si="5"/>
        <v>0</v>
      </c>
      <c r="K19" s="315">
        <f t="shared" si="5"/>
        <v>0</v>
      </c>
      <c r="L19" s="315">
        <f t="shared" si="5"/>
        <v>0</v>
      </c>
      <c r="M19" s="315">
        <f t="shared" si="5"/>
        <v>0</v>
      </c>
      <c r="N19" s="315">
        <f t="shared" si="5"/>
        <v>0</v>
      </c>
      <c r="O19" s="315">
        <f t="shared" si="5"/>
        <v>0</v>
      </c>
      <c r="P19" s="315">
        <f t="shared" si="5"/>
        <v>0</v>
      </c>
      <c r="Q19" s="315">
        <f t="shared" si="5"/>
        <v>0</v>
      </c>
      <c r="R19" s="315">
        <f t="shared" si="5"/>
        <v>0</v>
      </c>
      <c r="S19" s="315">
        <f t="shared" si="5"/>
        <v>0</v>
      </c>
      <c r="T19" s="315">
        <f t="shared" si="5"/>
        <v>0</v>
      </c>
      <c r="U19" s="315">
        <f t="shared" si="5"/>
        <v>0</v>
      </c>
      <c r="V19" s="315">
        <f t="shared" si="5"/>
        <v>0</v>
      </c>
      <c r="W19" s="315">
        <f t="shared" si="5"/>
        <v>0</v>
      </c>
      <c r="X19" s="720" t="str">
        <f t="shared" si="1"/>
        <v>Đúng</v>
      </c>
      <c r="Y19" s="720" t="str">
        <f t="shared" si="2"/>
        <v>Đúng</v>
      </c>
      <c r="Z19" s="729"/>
      <c r="AA19" s="729"/>
      <c r="AB19" s="729"/>
    </row>
    <row r="20" spans="1:28" s="5" customFormat="1" ht="15" customHeight="1" x14ac:dyDescent="0.2">
      <c r="A20" s="224"/>
      <c r="B20" s="214" t="s">
        <v>30</v>
      </c>
      <c r="C20" s="316">
        <f t="shared" ref="C20:C26" si="6">SUM(D20:J20)</f>
        <v>0</v>
      </c>
      <c r="D20" s="313"/>
      <c r="E20" s="313"/>
      <c r="F20" s="313"/>
      <c r="G20" s="313"/>
      <c r="H20" s="313"/>
      <c r="I20" s="313"/>
      <c r="J20" s="313"/>
      <c r="K20" s="329"/>
      <c r="L20" s="329"/>
      <c r="M20" s="329"/>
      <c r="N20" s="313"/>
      <c r="O20" s="313"/>
      <c r="P20" s="329"/>
      <c r="Q20" s="329"/>
      <c r="R20" s="329"/>
      <c r="S20" s="329"/>
      <c r="T20" s="306"/>
      <c r="U20" s="313"/>
      <c r="V20" s="313"/>
      <c r="W20" s="313"/>
      <c r="X20" s="720" t="str">
        <f t="shared" si="1"/>
        <v>Đúng</v>
      </c>
      <c r="Y20" s="720" t="str">
        <f t="shared" si="2"/>
        <v>Đúng</v>
      </c>
      <c r="Z20" s="729"/>
      <c r="AA20" s="729"/>
      <c r="AB20" s="729"/>
    </row>
    <row r="21" spans="1:28" s="5" customFormat="1" ht="15" customHeight="1" x14ac:dyDescent="0.2">
      <c r="A21" s="227"/>
      <c r="B21" s="215" t="s">
        <v>79</v>
      </c>
      <c r="C21" s="316">
        <f t="shared" si="6"/>
        <v>0</v>
      </c>
      <c r="D21" s="297"/>
      <c r="E21" s="297"/>
      <c r="F21" s="297"/>
      <c r="G21" s="297"/>
      <c r="H21" s="297"/>
      <c r="I21" s="297"/>
      <c r="J21" s="297"/>
      <c r="K21" s="330"/>
      <c r="L21" s="330"/>
      <c r="M21" s="330"/>
      <c r="N21" s="297"/>
      <c r="O21" s="297"/>
      <c r="P21" s="330"/>
      <c r="Q21" s="330"/>
      <c r="R21" s="330"/>
      <c r="S21" s="330"/>
      <c r="T21" s="297"/>
      <c r="U21" s="297"/>
      <c r="V21" s="297"/>
      <c r="W21" s="297"/>
      <c r="X21" s="720" t="str">
        <f t="shared" si="1"/>
        <v>Đúng</v>
      </c>
      <c r="Y21" s="720" t="str">
        <f t="shared" si="2"/>
        <v>Đúng</v>
      </c>
      <c r="Z21" s="729"/>
      <c r="AA21" s="729"/>
      <c r="AB21" s="729"/>
    </row>
    <row r="22" spans="1:28" s="5" customFormat="1" ht="15" customHeight="1" x14ac:dyDescent="0.2">
      <c r="A22" s="227"/>
      <c r="B22" s="215" t="s">
        <v>31</v>
      </c>
      <c r="C22" s="316">
        <f t="shared" si="6"/>
        <v>0</v>
      </c>
      <c r="D22" s="297"/>
      <c r="E22" s="297"/>
      <c r="F22" s="297"/>
      <c r="G22" s="297"/>
      <c r="H22" s="297"/>
      <c r="I22" s="297"/>
      <c r="J22" s="297"/>
      <c r="K22" s="330"/>
      <c r="L22" s="330"/>
      <c r="M22" s="330"/>
      <c r="N22" s="297"/>
      <c r="O22" s="297"/>
      <c r="P22" s="330"/>
      <c r="Q22" s="330"/>
      <c r="R22" s="330"/>
      <c r="S22" s="330"/>
      <c r="T22" s="297"/>
      <c r="U22" s="297"/>
      <c r="V22" s="297"/>
      <c r="W22" s="297"/>
      <c r="X22" s="720" t="str">
        <f t="shared" si="1"/>
        <v>Đúng</v>
      </c>
      <c r="Y22" s="720" t="str">
        <f t="shared" si="2"/>
        <v>Đúng</v>
      </c>
      <c r="Z22" s="729"/>
      <c r="AA22" s="729"/>
      <c r="AB22" s="729"/>
    </row>
    <row r="23" spans="1:28" s="5" customFormat="1" ht="15" customHeight="1" x14ac:dyDescent="0.2">
      <c r="A23" s="227"/>
      <c r="B23" s="215" t="s">
        <v>32</v>
      </c>
      <c r="C23" s="316">
        <f t="shared" si="6"/>
        <v>0</v>
      </c>
      <c r="D23" s="297"/>
      <c r="E23" s="297"/>
      <c r="F23" s="297"/>
      <c r="G23" s="297"/>
      <c r="H23" s="297"/>
      <c r="I23" s="297"/>
      <c r="J23" s="297"/>
      <c r="K23" s="330"/>
      <c r="L23" s="330"/>
      <c r="M23" s="330"/>
      <c r="N23" s="297"/>
      <c r="O23" s="297"/>
      <c r="P23" s="330"/>
      <c r="Q23" s="330"/>
      <c r="R23" s="330"/>
      <c r="S23" s="330"/>
      <c r="T23" s="297"/>
      <c r="U23" s="297"/>
      <c r="V23" s="297"/>
      <c r="W23" s="297"/>
      <c r="X23" s="720" t="str">
        <f t="shared" si="1"/>
        <v>Đúng</v>
      </c>
      <c r="Y23" s="720" t="str">
        <f t="shared" si="2"/>
        <v>Đúng</v>
      </c>
      <c r="Z23" s="729"/>
      <c r="AA23" s="729"/>
      <c r="AB23" s="729"/>
    </row>
    <row r="24" spans="1:28" s="5" customFormat="1" ht="15" customHeight="1" x14ac:dyDescent="0.2">
      <c r="A24" s="227"/>
      <c r="B24" s="215" t="s">
        <v>342</v>
      </c>
      <c r="C24" s="316">
        <f t="shared" si="6"/>
        <v>0</v>
      </c>
      <c r="D24" s="297"/>
      <c r="E24" s="297"/>
      <c r="F24" s="297"/>
      <c r="G24" s="297"/>
      <c r="H24" s="297"/>
      <c r="I24" s="297"/>
      <c r="J24" s="297"/>
      <c r="K24" s="330"/>
      <c r="L24" s="330"/>
      <c r="M24" s="330"/>
      <c r="N24" s="297"/>
      <c r="O24" s="297"/>
      <c r="P24" s="330"/>
      <c r="Q24" s="330"/>
      <c r="R24" s="330"/>
      <c r="S24" s="330"/>
      <c r="T24" s="297"/>
      <c r="U24" s="297"/>
      <c r="V24" s="297"/>
      <c r="W24" s="297"/>
      <c r="X24" s="720" t="str">
        <f t="shared" si="1"/>
        <v>Đúng</v>
      </c>
      <c r="Y24" s="720" t="str">
        <f t="shared" si="2"/>
        <v>Đúng</v>
      </c>
      <c r="Z24" s="729"/>
      <c r="AA24" s="729"/>
      <c r="AB24" s="729"/>
    </row>
    <row r="25" spans="1:28" s="5" customFormat="1" ht="15" customHeight="1" x14ac:dyDescent="0.2">
      <c r="A25" s="227"/>
      <c r="B25" s="215" t="s">
        <v>33</v>
      </c>
      <c r="C25" s="316">
        <f t="shared" si="6"/>
        <v>0</v>
      </c>
      <c r="D25" s="297"/>
      <c r="E25" s="297"/>
      <c r="F25" s="297"/>
      <c r="G25" s="297"/>
      <c r="H25" s="297"/>
      <c r="I25" s="297"/>
      <c r="J25" s="297"/>
      <c r="K25" s="330"/>
      <c r="L25" s="330"/>
      <c r="M25" s="330"/>
      <c r="N25" s="297"/>
      <c r="O25" s="297"/>
      <c r="P25" s="330"/>
      <c r="Q25" s="330"/>
      <c r="R25" s="330"/>
      <c r="S25" s="330"/>
      <c r="T25" s="297"/>
      <c r="U25" s="297"/>
      <c r="V25" s="297"/>
      <c r="W25" s="297"/>
      <c r="X25" s="720" t="str">
        <f t="shared" si="1"/>
        <v>Đúng</v>
      </c>
      <c r="Y25" s="720" t="str">
        <f t="shared" si="2"/>
        <v>Đúng</v>
      </c>
      <c r="Z25" s="729"/>
      <c r="AA25" s="729"/>
      <c r="AB25" s="729"/>
    </row>
    <row r="26" spans="1:28" s="5" customFormat="1" ht="15" customHeight="1" x14ac:dyDescent="0.2">
      <c r="A26" s="235"/>
      <c r="B26" s="236" t="s">
        <v>81</v>
      </c>
      <c r="C26" s="316">
        <f t="shared" si="6"/>
        <v>0</v>
      </c>
      <c r="D26" s="309"/>
      <c r="E26" s="309"/>
      <c r="F26" s="309"/>
      <c r="G26" s="309"/>
      <c r="H26" s="309"/>
      <c r="I26" s="309"/>
      <c r="J26" s="309"/>
      <c r="K26" s="328"/>
      <c r="L26" s="328"/>
      <c r="M26" s="328"/>
      <c r="N26" s="309"/>
      <c r="O26" s="309"/>
      <c r="P26" s="328"/>
      <c r="Q26" s="328"/>
      <c r="R26" s="328"/>
      <c r="S26" s="328"/>
      <c r="T26" s="297"/>
      <c r="U26" s="309"/>
      <c r="V26" s="309"/>
      <c r="W26" s="309"/>
      <c r="X26" s="720" t="str">
        <f t="shared" si="1"/>
        <v>Đúng</v>
      </c>
      <c r="Y26" s="720" t="str">
        <f t="shared" si="2"/>
        <v>Đúng</v>
      </c>
      <c r="Z26" s="729"/>
      <c r="AA26" s="729"/>
      <c r="AB26" s="729"/>
    </row>
    <row r="27" spans="1:28" s="5" customFormat="1" ht="15" customHeight="1" x14ac:dyDescent="0.2">
      <c r="A27" s="237" t="s">
        <v>35</v>
      </c>
      <c r="B27" s="238" t="s">
        <v>5</v>
      </c>
      <c r="C27" s="319"/>
      <c r="D27" s="319"/>
      <c r="E27" s="319"/>
      <c r="F27" s="319"/>
      <c r="G27" s="319"/>
      <c r="H27" s="319"/>
      <c r="I27" s="319"/>
      <c r="J27" s="319"/>
      <c r="K27" s="319"/>
      <c r="L27" s="319"/>
      <c r="M27" s="319"/>
      <c r="N27" s="319"/>
      <c r="O27" s="319"/>
      <c r="P27" s="319"/>
      <c r="Q27" s="319"/>
      <c r="R27" s="319"/>
      <c r="S27" s="319"/>
      <c r="T27" s="319"/>
      <c r="U27" s="319"/>
      <c r="V27" s="319"/>
      <c r="W27" s="319"/>
      <c r="X27" s="729"/>
      <c r="Y27" s="727"/>
      <c r="Z27" s="729"/>
      <c r="AA27" s="729"/>
      <c r="AB27" s="729"/>
    </row>
    <row r="28" spans="1:28" s="5" customFormat="1" ht="15" customHeight="1" x14ac:dyDescent="0.2">
      <c r="A28" s="226"/>
      <c r="B28" s="239" t="s">
        <v>134</v>
      </c>
      <c r="C28" s="331">
        <f t="shared" ref="C28:C29" si="7">SUM(D28:J28)</f>
        <v>0</v>
      </c>
      <c r="D28" s="297"/>
      <c r="E28" s="297"/>
      <c r="F28" s="297"/>
      <c r="G28" s="297"/>
      <c r="H28" s="297"/>
      <c r="I28" s="297"/>
      <c r="J28" s="297"/>
      <c r="K28" s="297"/>
      <c r="L28" s="297"/>
      <c r="M28" s="297"/>
      <c r="N28" s="297"/>
      <c r="O28" s="297"/>
      <c r="P28" s="297"/>
      <c r="Q28" s="297"/>
      <c r="R28" s="297"/>
      <c r="S28" s="297"/>
      <c r="T28" s="307"/>
      <c r="U28" s="307"/>
      <c r="V28" s="307"/>
      <c r="W28" s="307"/>
      <c r="X28" s="729"/>
      <c r="Y28" s="727"/>
      <c r="Z28" s="729"/>
      <c r="AA28" s="729"/>
      <c r="AB28" s="729"/>
    </row>
    <row r="29" spans="1:28" s="5" customFormat="1" ht="15" customHeight="1" x14ac:dyDescent="0.2">
      <c r="A29" s="227"/>
      <c r="B29" s="215" t="s">
        <v>17</v>
      </c>
      <c r="C29" s="331">
        <f t="shared" si="7"/>
        <v>0</v>
      </c>
      <c r="D29" s="297"/>
      <c r="E29" s="297"/>
      <c r="F29" s="297"/>
      <c r="G29" s="297"/>
      <c r="H29" s="297"/>
      <c r="I29" s="297"/>
      <c r="J29" s="297"/>
      <c r="K29" s="297"/>
      <c r="L29" s="297"/>
      <c r="M29" s="297"/>
      <c r="N29" s="297"/>
      <c r="O29" s="297"/>
      <c r="P29" s="297"/>
      <c r="Q29" s="297"/>
      <c r="R29" s="297"/>
      <c r="S29" s="297"/>
      <c r="T29" s="308"/>
      <c r="U29" s="308"/>
      <c r="V29" s="308"/>
      <c r="W29" s="308"/>
      <c r="X29" s="729"/>
      <c r="Y29" s="727"/>
      <c r="Z29" s="729"/>
      <c r="AA29" s="729"/>
      <c r="AB29" s="729"/>
    </row>
    <row r="30" spans="1:28" s="5" customFormat="1" ht="15" customHeight="1" x14ac:dyDescent="0.2">
      <c r="A30" s="227"/>
      <c r="B30" s="215" t="s">
        <v>18</v>
      </c>
      <c r="C30" s="331">
        <f>SUM(D30:J30)</f>
        <v>0</v>
      </c>
      <c r="D30" s="297"/>
      <c r="E30" s="297"/>
      <c r="F30" s="297"/>
      <c r="G30" s="297"/>
      <c r="H30" s="297"/>
      <c r="I30" s="297"/>
      <c r="J30" s="297"/>
      <c r="K30" s="297"/>
      <c r="L30" s="297"/>
      <c r="M30" s="297"/>
      <c r="N30" s="297"/>
      <c r="O30" s="297"/>
      <c r="P30" s="297"/>
      <c r="Q30" s="297"/>
      <c r="R30" s="297"/>
      <c r="S30" s="297"/>
      <c r="T30" s="308"/>
      <c r="U30" s="308"/>
      <c r="V30" s="308"/>
      <c r="W30" s="308"/>
      <c r="X30" s="729"/>
      <c r="Y30" s="727"/>
      <c r="Z30" s="729"/>
      <c r="AA30" s="729"/>
      <c r="AB30" s="729"/>
    </row>
    <row r="31" spans="1:28" s="700" customFormat="1" ht="15" x14ac:dyDescent="0.2">
      <c r="A31" s="235"/>
      <c r="B31" s="240" t="s">
        <v>706</v>
      </c>
      <c r="C31" s="321">
        <f>SUM(D31:J31)</f>
        <v>0</v>
      </c>
      <c r="D31" s="336"/>
      <c r="E31" s="336"/>
      <c r="F31" s="336"/>
      <c r="G31" s="336"/>
      <c r="H31" s="336"/>
      <c r="I31" s="336"/>
      <c r="J31" s="336"/>
      <c r="K31" s="336"/>
      <c r="L31" s="311"/>
      <c r="M31" s="311"/>
      <c r="N31" s="311"/>
      <c r="O31" s="311"/>
      <c r="P31" s="311"/>
      <c r="Q31" s="311"/>
      <c r="R31" s="311"/>
      <c r="S31" s="311"/>
      <c r="T31" s="314"/>
      <c r="U31" s="314"/>
      <c r="V31" s="314"/>
      <c r="W31" s="314"/>
      <c r="X31" s="732"/>
      <c r="Y31" s="734"/>
      <c r="Z31" s="733"/>
      <c r="AA31" s="733"/>
      <c r="AB31" s="733"/>
    </row>
    <row r="32" spans="1:28" x14ac:dyDescent="0.25">
      <c r="B32" s="735"/>
      <c r="C32" s="736" t="str">
        <f t="shared" ref="C32:W32" si="8">IF(C7=C19, "Đúng", "Sai")</f>
        <v>Đúng</v>
      </c>
      <c r="D32" s="735" t="str">
        <f t="shared" si="8"/>
        <v>Đúng</v>
      </c>
      <c r="E32" s="735" t="str">
        <f t="shared" si="8"/>
        <v>Đúng</v>
      </c>
      <c r="F32" s="735" t="str">
        <f t="shared" si="8"/>
        <v>Đúng</v>
      </c>
      <c r="G32" s="735" t="str">
        <f t="shared" si="8"/>
        <v>Đúng</v>
      </c>
      <c r="H32" s="735" t="str">
        <f t="shared" si="8"/>
        <v>Đúng</v>
      </c>
      <c r="I32" s="735" t="str">
        <f t="shared" si="8"/>
        <v>Đúng</v>
      </c>
      <c r="J32" s="735" t="str">
        <f t="shared" si="8"/>
        <v>Đúng</v>
      </c>
      <c r="K32" s="735" t="str">
        <f t="shared" si="8"/>
        <v>Đúng</v>
      </c>
      <c r="L32" s="735" t="str">
        <f t="shared" si="8"/>
        <v>Đúng</v>
      </c>
      <c r="M32" s="735" t="str">
        <f t="shared" si="8"/>
        <v>Đúng</v>
      </c>
      <c r="N32" s="735" t="str">
        <f t="shared" si="8"/>
        <v>Đúng</v>
      </c>
      <c r="O32" s="735" t="str">
        <f t="shared" si="8"/>
        <v>Đúng</v>
      </c>
      <c r="P32" s="735" t="str">
        <f t="shared" si="8"/>
        <v>Đúng</v>
      </c>
      <c r="Q32" s="735" t="str">
        <f t="shared" si="8"/>
        <v>Đúng</v>
      </c>
      <c r="R32" s="735" t="str">
        <f t="shared" si="8"/>
        <v>Đúng</v>
      </c>
      <c r="S32" s="735" t="str">
        <f t="shared" si="8"/>
        <v>Đúng</v>
      </c>
      <c r="T32" s="735" t="str">
        <f t="shared" si="8"/>
        <v>Đúng</v>
      </c>
      <c r="U32" s="735" t="str">
        <f t="shared" si="8"/>
        <v>Đúng</v>
      </c>
      <c r="V32" s="735" t="str">
        <f t="shared" si="8"/>
        <v>Đúng</v>
      </c>
      <c r="W32" s="735" t="str">
        <f t="shared" si="8"/>
        <v>Đúng</v>
      </c>
      <c r="X32" s="722"/>
      <c r="Y32" s="736"/>
      <c r="Z32" s="719"/>
      <c r="AA32" s="719"/>
      <c r="AB32" s="719"/>
    </row>
    <row r="33" spans="2:28" x14ac:dyDescent="0.25">
      <c r="B33" s="735"/>
      <c r="C33" s="736" t="str">
        <f>IF(AND(C30&lt;=C29,C29&lt;=C28,C28&lt;=C7),"Đúng","Sai")</f>
        <v>Đúng</v>
      </c>
      <c r="D33" s="735" t="str">
        <f t="shared" ref="D33:S33" si="9">IF(AND(D30&lt;=D29,D29&lt;=D28,D28&lt;=D7),"Đúng","Sai")</f>
        <v>Đúng</v>
      </c>
      <c r="E33" s="735" t="str">
        <f t="shared" si="9"/>
        <v>Đúng</v>
      </c>
      <c r="F33" s="735" t="str">
        <f t="shared" si="9"/>
        <v>Đúng</v>
      </c>
      <c r="G33" s="735" t="str">
        <f t="shared" si="9"/>
        <v>Đúng</v>
      </c>
      <c r="H33" s="735" t="str">
        <f t="shared" si="9"/>
        <v>Đúng</v>
      </c>
      <c r="I33" s="735" t="str">
        <f t="shared" si="9"/>
        <v>Đúng</v>
      </c>
      <c r="J33" s="735" t="str">
        <f t="shared" si="9"/>
        <v>Đúng</v>
      </c>
      <c r="K33" s="735" t="str">
        <f t="shared" si="9"/>
        <v>Đúng</v>
      </c>
      <c r="L33" s="735" t="str">
        <f t="shared" si="9"/>
        <v>Đúng</v>
      </c>
      <c r="M33" s="735" t="str">
        <f t="shared" si="9"/>
        <v>Đúng</v>
      </c>
      <c r="N33" s="735" t="str">
        <f t="shared" si="9"/>
        <v>Đúng</v>
      </c>
      <c r="O33" s="735" t="str">
        <f t="shared" si="9"/>
        <v>Đúng</v>
      </c>
      <c r="P33" s="735" t="str">
        <f t="shared" si="9"/>
        <v>Đúng</v>
      </c>
      <c r="Q33" s="735" t="str">
        <f t="shared" si="9"/>
        <v>Đúng</v>
      </c>
      <c r="R33" s="735" t="str">
        <f t="shared" si="9"/>
        <v>Đúng</v>
      </c>
      <c r="S33" s="735" t="str">
        <f t="shared" si="9"/>
        <v>Đúng</v>
      </c>
      <c r="T33" s="735"/>
      <c r="U33" s="735"/>
      <c r="V33" s="735"/>
      <c r="W33" s="735"/>
      <c r="X33" s="722"/>
      <c r="Y33" s="736"/>
      <c r="Z33" s="719"/>
      <c r="AA33" s="719"/>
      <c r="AB33" s="719"/>
    </row>
    <row r="34" spans="2:28" x14ac:dyDescent="0.25">
      <c r="B34" s="735"/>
      <c r="C34" s="736" t="str">
        <f>IF(T7=C28, "Đúng", "Sai")</f>
        <v>Đúng</v>
      </c>
      <c r="D34" s="719"/>
      <c r="E34" s="735"/>
      <c r="F34" s="735"/>
      <c r="G34" s="735"/>
      <c r="H34" s="735"/>
      <c r="I34" s="735"/>
      <c r="J34" s="735"/>
      <c r="K34" s="735"/>
      <c r="L34" s="735"/>
      <c r="M34" s="735"/>
      <c r="N34" s="735"/>
      <c r="O34" s="735"/>
      <c r="P34" s="735"/>
      <c r="Q34" s="735"/>
      <c r="R34" s="735"/>
      <c r="S34" s="735"/>
      <c r="T34" s="735"/>
      <c r="U34" s="735"/>
      <c r="V34" s="735"/>
      <c r="W34" s="735"/>
      <c r="X34" s="722"/>
      <c r="Y34" s="736"/>
      <c r="Z34" s="719"/>
      <c r="AA34" s="719"/>
      <c r="AB34" s="719"/>
    </row>
    <row r="35" spans="2:28" x14ac:dyDescent="0.25">
      <c r="B35" s="735"/>
      <c r="C35" s="736" t="str">
        <f>IF(U7=C29, "Đúng", "Sai")</f>
        <v>Đúng</v>
      </c>
      <c r="D35" s="719"/>
      <c r="E35" s="735"/>
      <c r="F35" s="735"/>
      <c r="G35" s="735"/>
      <c r="H35" s="735"/>
      <c r="I35" s="735"/>
      <c r="J35" s="735"/>
      <c r="K35" s="735"/>
      <c r="L35" s="735"/>
      <c r="M35" s="735"/>
      <c r="N35" s="735"/>
      <c r="O35" s="735"/>
      <c r="P35" s="735"/>
      <c r="Q35" s="735"/>
      <c r="R35" s="735"/>
      <c r="S35" s="735"/>
      <c r="T35" s="735"/>
      <c r="U35" s="735"/>
      <c r="V35" s="735"/>
      <c r="W35" s="735"/>
      <c r="X35" s="722"/>
      <c r="Y35" s="736"/>
      <c r="Z35" s="719"/>
      <c r="AA35" s="719"/>
      <c r="AB35" s="719"/>
    </row>
    <row r="36" spans="2:28" x14ac:dyDescent="0.25">
      <c r="B36" s="735"/>
      <c r="C36" s="736" t="str">
        <f>IF(V7=C30, "Đúng", "Sai")</f>
        <v>Đúng</v>
      </c>
      <c r="D36" s="719"/>
      <c r="E36" s="735"/>
      <c r="F36" s="735"/>
      <c r="G36" s="735"/>
      <c r="H36" s="735"/>
      <c r="I36" s="735"/>
      <c r="J36" s="735"/>
      <c r="K36" s="735"/>
      <c r="L36" s="735"/>
      <c r="M36" s="735"/>
      <c r="N36" s="735"/>
      <c r="O36" s="735"/>
      <c r="P36" s="735"/>
      <c r="Q36" s="735"/>
      <c r="R36" s="735"/>
      <c r="S36" s="735"/>
      <c r="T36" s="735"/>
      <c r="U36" s="735"/>
      <c r="V36" s="735"/>
      <c r="W36" s="735"/>
      <c r="X36" s="722"/>
      <c r="Y36" s="736"/>
      <c r="Z36" s="719"/>
      <c r="AA36" s="719"/>
      <c r="AB36" s="719"/>
    </row>
    <row r="37" spans="2:28" x14ac:dyDescent="0.25">
      <c r="B37" s="735"/>
      <c r="C37" s="736" t="str">
        <f>IF(W7=C31, "Đúng", "Sai")</f>
        <v>Đúng</v>
      </c>
      <c r="D37" s="735"/>
      <c r="E37" s="735"/>
      <c r="F37" s="735"/>
      <c r="G37" s="735"/>
      <c r="H37" s="735"/>
      <c r="I37" s="735"/>
      <c r="J37" s="735"/>
      <c r="K37" s="735"/>
      <c r="L37" s="735"/>
      <c r="M37" s="735"/>
      <c r="N37" s="735"/>
      <c r="O37" s="735"/>
      <c r="P37" s="735"/>
      <c r="Q37" s="735"/>
      <c r="R37" s="735"/>
      <c r="S37" s="735"/>
      <c r="T37" s="735"/>
      <c r="U37" s="735"/>
      <c r="V37" s="735"/>
      <c r="W37" s="735"/>
      <c r="X37" s="722"/>
      <c r="Y37" s="736"/>
      <c r="Z37" s="719"/>
      <c r="AA37" s="719"/>
      <c r="AB37" s="719"/>
    </row>
    <row r="38" spans="2:28" x14ac:dyDescent="0.25">
      <c r="X38" s="719"/>
      <c r="Y38" s="737"/>
      <c r="Z38" s="719"/>
      <c r="AA38" s="719"/>
      <c r="AB38" s="719"/>
    </row>
  </sheetData>
  <sheetProtection formatCells="0" formatColumns="0" formatRows="0"/>
  <mergeCells count="27">
    <mergeCell ref="A1:T1"/>
    <mergeCell ref="C3:C5"/>
    <mergeCell ref="D3:J3"/>
    <mergeCell ref="K3:S3"/>
    <mergeCell ref="T3:W3"/>
    <mergeCell ref="D4:D5"/>
    <mergeCell ref="E4:E5"/>
    <mergeCell ref="F4:F5"/>
    <mergeCell ref="J4:J5"/>
    <mergeCell ref="K4:K5"/>
    <mergeCell ref="U1:W1"/>
    <mergeCell ref="L4:L5"/>
    <mergeCell ref="G4:G5"/>
    <mergeCell ref="R4:R5"/>
    <mergeCell ref="S4:S5"/>
    <mergeCell ref="H4:H5"/>
    <mergeCell ref="T2:W2"/>
    <mergeCell ref="A3:A5"/>
    <mergeCell ref="B3:B5"/>
    <mergeCell ref="M4:M5"/>
    <mergeCell ref="N4:N5"/>
    <mergeCell ref="O4:O5"/>
    <mergeCell ref="P4:P5"/>
    <mergeCell ref="U4:W4"/>
    <mergeCell ref="T4:T5"/>
    <mergeCell ref="I4:I5"/>
    <mergeCell ref="Q4:Q5"/>
  </mergeCells>
  <conditionalFormatting sqref="X7:X26">
    <cfRule type="cellIs" dxfId="47" priority="3" operator="equal">
      <formula>"Đúng"</formula>
    </cfRule>
  </conditionalFormatting>
  <conditionalFormatting sqref="Y1:Y1048576 A32:W33 X32:XFD36 A34:C36 E34:W36 C37">
    <cfRule type="cellIs" dxfId="46" priority="5" operator="equal">
      <formula>"Đúng"</formula>
    </cfRule>
  </conditionalFormatting>
  <printOptions horizontalCentered="1"/>
  <pageMargins left="0.23622047244094491" right="0" top="0.23622047244094491" bottom="0"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C00000"/>
    <pageSetUpPr fitToPage="1"/>
  </sheetPr>
  <dimension ref="A1:AD25"/>
  <sheetViews>
    <sheetView topLeftCell="A10" zoomScale="80" zoomScaleNormal="80" workbookViewId="0">
      <selection activeCell="P17" sqref="P17"/>
    </sheetView>
  </sheetViews>
  <sheetFormatPr defaultColWidth="8.85546875" defaultRowHeight="15" x14ac:dyDescent="0.2"/>
  <cols>
    <col min="1" max="1" width="4.140625" style="34" customWidth="1"/>
    <col min="2" max="2" width="33.7109375" style="42" customWidth="1"/>
    <col min="3" max="3" width="5.42578125" style="41" customWidth="1"/>
    <col min="4" max="11" width="5.42578125" style="34" customWidth="1"/>
    <col min="12" max="12" width="8.140625" style="34" customWidth="1"/>
    <col min="13" max="13" width="5.42578125" style="34" customWidth="1"/>
    <col min="14" max="14" width="9.85546875" style="34" customWidth="1"/>
    <col min="15" max="15" width="6" style="34" customWidth="1"/>
    <col min="16" max="21" width="6.42578125" style="34" customWidth="1"/>
    <col min="22" max="23" width="4.42578125" style="34" customWidth="1"/>
    <col min="24" max="24" width="4.140625" style="34" customWidth="1"/>
    <col min="25" max="25" width="4.7109375" style="34" customWidth="1"/>
    <col min="26" max="27" width="5.42578125" style="34" customWidth="1"/>
    <col min="28" max="28" width="7" style="34" customWidth="1"/>
    <col min="29" max="29" width="6.42578125" style="34" customWidth="1"/>
    <col min="30" max="30" width="7.42578125" style="268" customWidth="1"/>
    <col min="31" max="262" width="9.140625" style="34"/>
    <col min="263" max="263" width="4.140625" style="34" customWidth="1"/>
    <col min="264" max="264" width="33.7109375" style="34" customWidth="1"/>
    <col min="265" max="275" width="5.42578125" style="34" customWidth="1"/>
    <col min="276" max="276" width="6.140625" style="34" customWidth="1"/>
    <col min="277" max="277" width="5.42578125" style="34" customWidth="1"/>
    <col min="278" max="278" width="6.28515625" style="34" customWidth="1"/>
    <col min="279" max="279" width="4.42578125" style="34" customWidth="1"/>
    <col min="280" max="280" width="4.140625" style="34" customWidth="1"/>
    <col min="281" max="283" width="5.42578125" style="34" customWidth="1"/>
    <col min="284" max="518" width="9.140625" style="34"/>
    <col min="519" max="519" width="4.140625" style="34" customWidth="1"/>
    <col min="520" max="520" width="33.7109375" style="34" customWidth="1"/>
    <col min="521" max="531" width="5.42578125" style="34" customWidth="1"/>
    <col min="532" max="532" width="6.140625" style="34" customWidth="1"/>
    <col min="533" max="533" width="5.42578125" style="34" customWidth="1"/>
    <col min="534" max="534" width="6.28515625" style="34" customWidth="1"/>
    <col min="535" max="535" width="4.42578125" style="34" customWidth="1"/>
    <col min="536" max="536" width="4.140625" style="34" customWidth="1"/>
    <col min="537" max="539" width="5.42578125" style="34" customWidth="1"/>
    <col min="540" max="774" width="9.140625" style="34"/>
    <col min="775" max="775" width="4.140625" style="34" customWidth="1"/>
    <col min="776" max="776" width="33.7109375" style="34" customWidth="1"/>
    <col min="777" max="787" width="5.42578125" style="34" customWidth="1"/>
    <col min="788" max="788" width="6.140625" style="34" customWidth="1"/>
    <col min="789" max="789" width="5.42578125" style="34" customWidth="1"/>
    <col min="790" max="790" width="6.28515625" style="34" customWidth="1"/>
    <col min="791" max="791" width="4.42578125" style="34" customWidth="1"/>
    <col min="792" max="792" width="4.140625" style="34" customWidth="1"/>
    <col min="793" max="795" width="5.42578125" style="34" customWidth="1"/>
    <col min="796" max="1030" width="9.140625" style="34"/>
    <col min="1031" max="1031" width="4.140625" style="34" customWidth="1"/>
    <col min="1032" max="1032" width="33.7109375" style="34" customWidth="1"/>
    <col min="1033" max="1043" width="5.42578125" style="34" customWidth="1"/>
    <col min="1044" max="1044" width="6.140625" style="34" customWidth="1"/>
    <col min="1045" max="1045" width="5.42578125" style="34" customWidth="1"/>
    <col min="1046" max="1046" width="6.28515625" style="34" customWidth="1"/>
    <col min="1047" max="1047" width="4.42578125" style="34" customWidth="1"/>
    <col min="1048" max="1048" width="4.140625" style="34" customWidth="1"/>
    <col min="1049" max="1051" width="5.42578125" style="34" customWidth="1"/>
    <col min="1052" max="1286" width="9.140625" style="34"/>
    <col min="1287" max="1287" width="4.140625" style="34" customWidth="1"/>
    <col min="1288" max="1288" width="33.7109375" style="34" customWidth="1"/>
    <col min="1289" max="1299" width="5.42578125" style="34" customWidth="1"/>
    <col min="1300" max="1300" width="6.140625" style="34" customWidth="1"/>
    <col min="1301" max="1301" width="5.42578125" style="34" customWidth="1"/>
    <col min="1302" max="1302" width="6.28515625" style="34" customWidth="1"/>
    <col min="1303" max="1303" width="4.42578125" style="34" customWidth="1"/>
    <col min="1304" max="1304" width="4.140625" style="34" customWidth="1"/>
    <col min="1305" max="1307" width="5.42578125" style="34" customWidth="1"/>
    <col min="1308" max="1542" width="9.140625" style="34"/>
    <col min="1543" max="1543" width="4.140625" style="34" customWidth="1"/>
    <col min="1544" max="1544" width="33.7109375" style="34" customWidth="1"/>
    <col min="1545" max="1555" width="5.42578125" style="34" customWidth="1"/>
    <col min="1556" max="1556" width="6.140625" style="34" customWidth="1"/>
    <col min="1557" max="1557" width="5.42578125" style="34" customWidth="1"/>
    <col min="1558" max="1558" width="6.28515625" style="34" customWidth="1"/>
    <col min="1559" max="1559" width="4.42578125" style="34" customWidth="1"/>
    <col min="1560" max="1560" width="4.140625" style="34" customWidth="1"/>
    <col min="1561" max="1563" width="5.42578125" style="34" customWidth="1"/>
    <col min="1564" max="1798" width="9.140625" style="34"/>
    <col min="1799" max="1799" width="4.140625" style="34" customWidth="1"/>
    <col min="1800" max="1800" width="33.7109375" style="34" customWidth="1"/>
    <col min="1801" max="1811" width="5.42578125" style="34" customWidth="1"/>
    <col min="1812" max="1812" width="6.140625" style="34" customWidth="1"/>
    <col min="1813" max="1813" width="5.42578125" style="34" customWidth="1"/>
    <col min="1814" max="1814" width="6.28515625" style="34" customWidth="1"/>
    <col min="1815" max="1815" width="4.42578125" style="34" customWidth="1"/>
    <col min="1816" max="1816" width="4.140625" style="34" customWidth="1"/>
    <col min="1817" max="1819" width="5.42578125" style="34" customWidth="1"/>
    <col min="1820" max="2054" width="9.140625" style="34"/>
    <col min="2055" max="2055" width="4.140625" style="34" customWidth="1"/>
    <col min="2056" max="2056" width="33.7109375" style="34" customWidth="1"/>
    <col min="2057" max="2067" width="5.42578125" style="34" customWidth="1"/>
    <col min="2068" max="2068" width="6.140625" style="34" customWidth="1"/>
    <col min="2069" max="2069" width="5.42578125" style="34" customWidth="1"/>
    <col min="2070" max="2070" width="6.28515625" style="34" customWidth="1"/>
    <col min="2071" max="2071" width="4.42578125" style="34" customWidth="1"/>
    <col min="2072" max="2072" width="4.140625" style="34" customWidth="1"/>
    <col min="2073" max="2075" width="5.42578125" style="34" customWidth="1"/>
    <col min="2076" max="2310" width="9.140625" style="34"/>
    <col min="2311" max="2311" width="4.140625" style="34" customWidth="1"/>
    <col min="2312" max="2312" width="33.7109375" style="34" customWidth="1"/>
    <col min="2313" max="2323" width="5.42578125" style="34" customWidth="1"/>
    <col min="2324" max="2324" width="6.140625" style="34" customWidth="1"/>
    <col min="2325" max="2325" width="5.42578125" style="34" customWidth="1"/>
    <col min="2326" max="2326" width="6.28515625" style="34" customWidth="1"/>
    <col min="2327" max="2327" width="4.42578125" style="34" customWidth="1"/>
    <col min="2328" max="2328" width="4.140625" style="34" customWidth="1"/>
    <col min="2329" max="2331" width="5.42578125" style="34" customWidth="1"/>
    <col min="2332" max="2566" width="9.140625" style="34"/>
    <col min="2567" max="2567" width="4.140625" style="34" customWidth="1"/>
    <col min="2568" max="2568" width="33.7109375" style="34" customWidth="1"/>
    <col min="2569" max="2579" width="5.42578125" style="34" customWidth="1"/>
    <col min="2580" max="2580" width="6.140625" style="34" customWidth="1"/>
    <col min="2581" max="2581" width="5.42578125" style="34" customWidth="1"/>
    <col min="2582" max="2582" width="6.28515625" style="34" customWidth="1"/>
    <col min="2583" max="2583" width="4.42578125" style="34" customWidth="1"/>
    <col min="2584" max="2584" width="4.140625" style="34" customWidth="1"/>
    <col min="2585" max="2587" width="5.42578125" style="34" customWidth="1"/>
    <col min="2588" max="2822" width="9.140625" style="34"/>
    <col min="2823" max="2823" width="4.140625" style="34" customWidth="1"/>
    <col min="2824" max="2824" width="33.7109375" style="34" customWidth="1"/>
    <col min="2825" max="2835" width="5.42578125" style="34" customWidth="1"/>
    <col min="2836" max="2836" width="6.140625" style="34" customWidth="1"/>
    <col min="2837" max="2837" width="5.42578125" style="34" customWidth="1"/>
    <col min="2838" max="2838" width="6.28515625" style="34" customWidth="1"/>
    <col min="2839" max="2839" width="4.42578125" style="34" customWidth="1"/>
    <col min="2840" max="2840" width="4.140625" style="34" customWidth="1"/>
    <col min="2841" max="2843" width="5.42578125" style="34" customWidth="1"/>
    <col min="2844" max="3078" width="9.140625" style="34"/>
    <col min="3079" max="3079" width="4.140625" style="34" customWidth="1"/>
    <col min="3080" max="3080" width="33.7109375" style="34" customWidth="1"/>
    <col min="3081" max="3091" width="5.42578125" style="34" customWidth="1"/>
    <col min="3092" max="3092" width="6.140625" style="34" customWidth="1"/>
    <col min="3093" max="3093" width="5.42578125" style="34" customWidth="1"/>
    <col min="3094" max="3094" width="6.28515625" style="34" customWidth="1"/>
    <col min="3095" max="3095" width="4.42578125" style="34" customWidth="1"/>
    <col min="3096" max="3096" width="4.140625" style="34" customWidth="1"/>
    <col min="3097" max="3099" width="5.42578125" style="34" customWidth="1"/>
    <col min="3100" max="3334" width="9.140625" style="34"/>
    <col min="3335" max="3335" width="4.140625" style="34" customWidth="1"/>
    <col min="3336" max="3336" width="33.7109375" style="34" customWidth="1"/>
    <col min="3337" max="3347" width="5.42578125" style="34" customWidth="1"/>
    <col min="3348" max="3348" width="6.140625" style="34" customWidth="1"/>
    <col min="3349" max="3349" width="5.42578125" style="34" customWidth="1"/>
    <col min="3350" max="3350" width="6.28515625" style="34" customWidth="1"/>
    <col min="3351" max="3351" width="4.42578125" style="34" customWidth="1"/>
    <col min="3352" max="3352" width="4.140625" style="34" customWidth="1"/>
    <col min="3353" max="3355" width="5.42578125" style="34" customWidth="1"/>
    <col min="3356" max="3590" width="9.140625" style="34"/>
    <col min="3591" max="3591" width="4.140625" style="34" customWidth="1"/>
    <col min="3592" max="3592" width="33.7109375" style="34" customWidth="1"/>
    <col min="3593" max="3603" width="5.42578125" style="34" customWidth="1"/>
    <col min="3604" max="3604" width="6.140625" style="34" customWidth="1"/>
    <col min="3605" max="3605" width="5.42578125" style="34" customWidth="1"/>
    <col min="3606" max="3606" width="6.28515625" style="34" customWidth="1"/>
    <col min="3607" max="3607" width="4.42578125" style="34" customWidth="1"/>
    <col min="3608" max="3608" width="4.140625" style="34" customWidth="1"/>
    <col min="3609" max="3611" width="5.42578125" style="34" customWidth="1"/>
    <col min="3612" max="3846" width="9.140625" style="34"/>
    <col min="3847" max="3847" width="4.140625" style="34" customWidth="1"/>
    <col min="3848" max="3848" width="33.7109375" style="34" customWidth="1"/>
    <col min="3849" max="3859" width="5.42578125" style="34" customWidth="1"/>
    <col min="3860" max="3860" width="6.140625" style="34" customWidth="1"/>
    <col min="3861" max="3861" width="5.42578125" style="34" customWidth="1"/>
    <col min="3862" max="3862" width="6.28515625" style="34" customWidth="1"/>
    <col min="3863" max="3863" width="4.42578125" style="34" customWidth="1"/>
    <col min="3864" max="3864" width="4.140625" style="34" customWidth="1"/>
    <col min="3865" max="3867" width="5.42578125" style="34" customWidth="1"/>
    <col min="3868" max="4102" width="9.140625" style="34"/>
    <col min="4103" max="4103" width="4.140625" style="34" customWidth="1"/>
    <col min="4104" max="4104" width="33.7109375" style="34" customWidth="1"/>
    <col min="4105" max="4115" width="5.42578125" style="34" customWidth="1"/>
    <col min="4116" max="4116" width="6.140625" style="34" customWidth="1"/>
    <col min="4117" max="4117" width="5.42578125" style="34" customWidth="1"/>
    <col min="4118" max="4118" width="6.28515625" style="34" customWidth="1"/>
    <col min="4119" max="4119" width="4.42578125" style="34" customWidth="1"/>
    <col min="4120" max="4120" width="4.140625" style="34" customWidth="1"/>
    <col min="4121" max="4123" width="5.42578125" style="34" customWidth="1"/>
    <col min="4124" max="4358" width="9.140625" style="34"/>
    <col min="4359" max="4359" width="4.140625" style="34" customWidth="1"/>
    <col min="4360" max="4360" width="33.7109375" style="34" customWidth="1"/>
    <col min="4361" max="4371" width="5.42578125" style="34" customWidth="1"/>
    <col min="4372" max="4372" width="6.140625" style="34" customWidth="1"/>
    <col min="4373" max="4373" width="5.42578125" style="34" customWidth="1"/>
    <col min="4374" max="4374" width="6.28515625" style="34" customWidth="1"/>
    <col min="4375" max="4375" width="4.42578125" style="34" customWidth="1"/>
    <col min="4376" max="4376" width="4.140625" style="34" customWidth="1"/>
    <col min="4377" max="4379" width="5.42578125" style="34" customWidth="1"/>
    <col min="4380" max="4614" width="9.140625" style="34"/>
    <col min="4615" max="4615" width="4.140625" style="34" customWidth="1"/>
    <col min="4616" max="4616" width="33.7109375" style="34" customWidth="1"/>
    <col min="4617" max="4627" width="5.42578125" style="34" customWidth="1"/>
    <col min="4628" max="4628" width="6.140625" style="34" customWidth="1"/>
    <col min="4629" max="4629" width="5.42578125" style="34" customWidth="1"/>
    <col min="4630" max="4630" width="6.28515625" style="34" customWidth="1"/>
    <col min="4631" max="4631" width="4.42578125" style="34" customWidth="1"/>
    <col min="4632" max="4632" width="4.140625" style="34" customWidth="1"/>
    <col min="4633" max="4635" width="5.42578125" style="34" customWidth="1"/>
    <col min="4636" max="4870" width="9.140625" style="34"/>
    <col min="4871" max="4871" width="4.140625" style="34" customWidth="1"/>
    <col min="4872" max="4872" width="33.7109375" style="34" customWidth="1"/>
    <col min="4873" max="4883" width="5.42578125" style="34" customWidth="1"/>
    <col min="4884" max="4884" width="6.140625" style="34" customWidth="1"/>
    <col min="4885" max="4885" width="5.42578125" style="34" customWidth="1"/>
    <col min="4886" max="4886" width="6.28515625" style="34" customWidth="1"/>
    <col min="4887" max="4887" width="4.42578125" style="34" customWidth="1"/>
    <col min="4888" max="4888" width="4.140625" style="34" customWidth="1"/>
    <col min="4889" max="4891" width="5.42578125" style="34" customWidth="1"/>
    <col min="4892" max="5126" width="9.140625" style="34"/>
    <col min="5127" max="5127" width="4.140625" style="34" customWidth="1"/>
    <col min="5128" max="5128" width="33.7109375" style="34" customWidth="1"/>
    <col min="5129" max="5139" width="5.42578125" style="34" customWidth="1"/>
    <col min="5140" max="5140" width="6.140625" style="34" customWidth="1"/>
    <col min="5141" max="5141" width="5.42578125" style="34" customWidth="1"/>
    <col min="5142" max="5142" width="6.28515625" style="34" customWidth="1"/>
    <col min="5143" max="5143" width="4.42578125" style="34" customWidth="1"/>
    <col min="5144" max="5144" width="4.140625" style="34" customWidth="1"/>
    <col min="5145" max="5147" width="5.42578125" style="34" customWidth="1"/>
    <col min="5148" max="5382" width="9.140625" style="34"/>
    <col min="5383" max="5383" width="4.140625" style="34" customWidth="1"/>
    <col min="5384" max="5384" width="33.7109375" style="34" customWidth="1"/>
    <col min="5385" max="5395" width="5.42578125" style="34" customWidth="1"/>
    <col min="5396" max="5396" width="6.140625" style="34" customWidth="1"/>
    <col min="5397" max="5397" width="5.42578125" style="34" customWidth="1"/>
    <col min="5398" max="5398" width="6.28515625" style="34" customWidth="1"/>
    <col min="5399" max="5399" width="4.42578125" style="34" customWidth="1"/>
    <col min="5400" max="5400" width="4.140625" style="34" customWidth="1"/>
    <col min="5401" max="5403" width="5.42578125" style="34" customWidth="1"/>
    <col min="5404" max="5638" width="9.140625" style="34"/>
    <col min="5639" max="5639" width="4.140625" style="34" customWidth="1"/>
    <col min="5640" max="5640" width="33.7109375" style="34" customWidth="1"/>
    <col min="5641" max="5651" width="5.42578125" style="34" customWidth="1"/>
    <col min="5652" max="5652" width="6.140625" style="34" customWidth="1"/>
    <col min="5653" max="5653" width="5.42578125" style="34" customWidth="1"/>
    <col min="5654" max="5654" width="6.28515625" style="34" customWidth="1"/>
    <col min="5655" max="5655" width="4.42578125" style="34" customWidth="1"/>
    <col min="5656" max="5656" width="4.140625" style="34" customWidth="1"/>
    <col min="5657" max="5659" width="5.42578125" style="34" customWidth="1"/>
    <col min="5660" max="5894" width="9.140625" style="34"/>
    <col min="5895" max="5895" width="4.140625" style="34" customWidth="1"/>
    <col min="5896" max="5896" width="33.7109375" style="34" customWidth="1"/>
    <col min="5897" max="5907" width="5.42578125" style="34" customWidth="1"/>
    <col min="5908" max="5908" width="6.140625" style="34" customWidth="1"/>
    <col min="5909" max="5909" width="5.42578125" style="34" customWidth="1"/>
    <col min="5910" max="5910" width="6.28515625" style="34" customWidth="1"/>
    <col min="5911" max="5911" width="4.42578125" style="34" customWidth="1"/>
    <col min="5912" max="5912" width="4.140625" style="34" customWidth="1"/>
    <col min="5913" max="5915" width="5.42578125" style="34" customWidth="1"/>
    <col min="5916" max="6150" width="9.140625" style="34"/>
    <col min="6151" max="6151" width="4.140625" style="34" customWidth="1"/>
    <col min="6152" max="6152" width="33.7109375" style="34" customWidth="1"/>
    <col min="6153" max="6163" width="5.42578125" style="34" customWidth="1"/>
    <col min="6164" max="6164" width="6.140625" style="34" customWidth="1"/>
    <col min="6165" max="6165" width="5.42578125" style="34" customWidth="1"/>
    <col min="6166" max="6166" width="6.28515625" style="34" customWidth="1"/>
    <col min="6167" max="6167" width="4.42578125" style="34" customWidth="1"/>
    <col min="6168" max="6168" width="4.140625" style="34" customWidth="1"/>
    <col min="6169" max="6171" width="5.42578125" style="34" customWidth="1"/>
    <col min="6172" max="6406" width="9.140625" style="34"/>
    <col min="6407" max="6407" width="4.140625" style="34" customWidth="1"/>
    <col min="6408" max="6408" width="33.7109375" style="34" customWidth="1"/>
    <col min="6409" max="6419" width="5.42578125" style="34" customWidth="1"/>
    <col min="6420" max="6420" width="6.140625" style="34" customWidth="1"/>
    <col min="6421" max="6421" width="5.42578125" style="34" customWidth="1"/>
    <col min="6422" max="6422" width="6.28515625" style="34" customWidth="1"/>
    <col min="6423" max="6423" width="4.42578125" style="34" customWidth="1"/>
    <col min="6424" max="6424" width="4.140625" style="34" customWidth="1"/>
    <col min="6425" max="6427" width="5.42578125" style="34" customWidth="1"/>
    <col min="6428" max="6662" width="9.140625" style="34"/>
    <col min="6663" max="6663" width="4.140625" style="34" customWidth="1"/>
    <col min="6664" max="6664" width="33.7109375" style="34" customWidth="1"/>
    <col min="6665" max="6675" width="5.42578125" style="34" customWidth="1"/>
    <col min="6676" max="6676" width="6.140625" style="34" customWidth="1"/>
    <col min="6677" max="6677" width="5.42578125" style="34" customWidth="1"/>
    <col min="6678" max="6678" width="6.28515625" style="34" customWidth="1"/>
    <col min="6679" max="6679" width="4.42578125" style="34" customWidth="1"/>
    <col min="6680" max="6680" width="4.140625" style="34" customWidth="1"/>
    <col min="6681" max="6683" width="5.42578125" style="34" customWidth="1"/>
    <col min="6684" max="6918" width="9.140625" style="34"/>
    <col min="6919" max="6919" width="4.140625" style="34" customWidth="1"/>
    <col min="6920" max="6920" width="33.7109375" style="34" customWidth="1"/>
    <col min="6921" max="6931" width="5.42578125" style="34" customWidth="1"/>
    <col min="6932" max="6932" width="6.140625" style="34" customWidth="1"/>
    <col min="6933" max="6933" width="5.42578125" style="34" customWidth="1"/>
    <col min="6934" max="6934" width="6.28515625" style="34" customWidth="1"/>
    <col min="6935" max="6935" width="4.42578125" style="34" customWidth="1"/>
    <col min="6936" max="6936" width="4.140625" style="34" customWidth="1"/>
    <col min="6937" max="6939" width="5.42578125" style="34" customWidth="1"/>
    <col min="6940" max="7174" width="9.140625" style="34"/>
    <col min="7175" max="7175" width="4.140625" style="34" customWidth="1"/>
    <col min="7176" max="7176" width="33.7109375" style="34" customWidth="1"/>
    <col min="7177" max="7187" width="5.42578125" style="34" customWidth="1"/>
    <col min="7188" max="7188" width="6.140625" style="34" customWidth="1"/>
    <col min="7189" max="7189" width="5.42578125" style="34" customWidth="1"/>
    <col min="7190" max="7190" width="6.28515625" style="34" customWidth="1"/>
    <col min="7191" max="7191" width="4.42578125" style="34" customWidth="1"/>
    <col min="7192" max="7192" width="4.140625" style="34" customWidth="1"/>
    <col min="7193" max="7195" width="5.42578125" style="34" customWidth="1"/>
    <col min="7196" max="7430" width="9.140625" style="34"/>
    <col min="7431" max="7431" width="4.140625" style="34" customWidth="1"/>
    <col min="7432" max="7432" width="33.7109375" style="34" customWidth="1"/>
    <col min="7433" max="7443" width="5.42578125" style="34" customWidth="1"/>
    <col min="7444" max="7444" width="6.140625" style="34" customWidth="1"/>
    <col min="7445" max="7445" width="5.42578125" style="34" customWidth="1"/>
    <col min="7446" max="7446" width="6.28515625" style="34" customWidth="1"/>
    <col min="7447" max="7447" width="4.42578125" style="34" customWidth="1"/>
    <col min="7448" max="7448" width="4.140625" style="34" customWidth="1"/>
    <col min="7449" max="7451" width="5.42578125" style="34" customWidth="1"/>
    <col min="7452" max="7686" width="9.140625" style="34"/>
    <col min="7687" max="7687" width="4.140625" style="34" customWidth="1"/>
    <col min="7688" max="7688" width="33.7109375" style="34" customWidth="1"/>
    <col min="7689" max="7699" width="5.42578125" style="34" customWidth="1"/>
    <col min="7700" max="7700" width="6.140625" style="34" customWidth="1"/>
    <col min="7701" max="7701" width="5.42578125" style="34" customWidth="1"/>
    <col min="7702" max="7702" width="6.28515625" style="34" customWidth="1"/>
    <col min="7703" max="7703" width="4.42578125" style="34" customWidth="1"/>
    <col min="7704" max="7704" width="4.140625" style="34" customWidth="1"/>
    <col min="7705" max="7707" width="5.42578125" style="34" customWidth="1"/>
    <col min="7708" max="7942" width="9.140625" style="34"/>
    <col min="7943" max="7943" width="4.140625" style="34" customWidth="1"/>
    <col min="7944" max="7944" width="33.7109375" style="34" customWidth="1"/>
    <col min="7945" max="7955" width="5.42578125" style="34" customWidth="1"/>
    <col min="7956" max="7956" width="6.140625" style="34" customWidth="1"/>
    <col min="7957" max="7957" width="5.42578125" style="34" customWidth="1"/>
    <col min="7958" max="7958" width="6.28515625" style="34" customWidth="1"/>
    <col min="7959" max="7959" width="4.42578125" style="34" customWidth="1"/>
    <col min="7960" max="7960" width="4.140625" style="34" customWidth="1"/>
    <col min="7961" max="7963" width="5.42578125" style="34" customWidth="1"/>
    <col min="7964" max="8198" width="9.140625" style="34"/>
    <col min="8199" max="8199" width="4.140625" style="34" customWidth="1"/>
    <col min="8200" max="8200" width="33.7109375" style="34" customWidth="1"/>
    <col min="8201" max="8211" width="5.42578125" style="34" customWidth="1"/>
    <col min="8212" max="8212" width="6.140625" style="34" customWidth="1"/>
    <col min="8213" max="8213" width="5.42578125" style="34" customWidth="1"/>
    <col min="8214" max="8214" width="6.28515625" style="34" customWidth="1"/>
    <col min="8215" max="8215" width="4.42578125" style="34" customWidth="1"/>
    <col min="8216" max="8216" width="4.140625" style="34" customWidth="1"/>
    <col min="8217" max="8219" width="5.42578125" style="34" customWidth="1"/>
    <col min="8220" max="8454" width="9.140625" style="34"/>
    <col min="8455" max="8455" width="4.140625" style="34" customWidth="1"/>
    <col min="8456" max="8456" width="33.7109375" style="34" customWidth="1"/>
    <col min="8457" max="8467" width="5.42578125" style="34" customWidth="1"/>
    <col min="8468" max="8468" width="6.140625" style="34" customWidth="1"/>
    <col min="8469" max="8469" width="5.42578125" style="34" customWidth="1"/>
    <col min="8470" max="8470" width="6.28515625" style="34" customWidth="1"/>
    <col min="8471" max="8471" width="4.42578125" style="34" customWidth="1"/>
    <col min="8472" max="8472" width="4.140625" style="34" customWidth="1"/>
    <col min="8473" max="8475" width="5.42578125" style="34" customWidth="1"/>
    <col min="8476" max="8710" width="9.140625" style="34"/>
    <col min="8711" max="8711" width="4.140625" style="34" customWidth="1"/>
    <col min="8712" max="8712" width="33.7109375" style="34" customWidth="1"/>
    <col min="8713" max="8723" width="5.42578125" style="34" customWidth="1"/>
    <col min="8724" max="8724" width="6.140625" style="34" customWidth="1"/>
    <col min="8725" max="8725" width="5.42578125" style="34" customWidth="1"/>
    <col min="8726" max="8726" width="6.28515625" style="34" customWidth="1"/>
    <col min="8727" max="8727" width="4.42578125" style="34" customWidth="1"/>
    <col min="8728" max="8728" width="4.140625" style="34" customWidth="1"/>
    <col min="8729" max="8731" width="5.42578125" style="34" customWidth="1"/>
    <col min="8732" max="8966" width="9.140625" style="34"/>
    <col min="8967" max="8967" width="4.140625" style="34" customWidth="1"/>
    <col min="8968" max="8968" width="33.7109375" style="34" customWidth="1"/>
    <col min="8969" max="8979" width="5.42578125" style="34" customWidth="1"/>
    <col min="8980" max="8980" width="6.140625" style="34" customWidth="1"/>
    <col min="8981" max="8981" width="5.42578125" style="34" customWidth="1"/>
    <col min="8982" max="8982" width="6.28515625" style="34" customWidth="1"/>
    <col min="8983" max="8983" width="4.42578125" style="34" customWidth="1"/>
    <col min="8984" max="8984" width="4.140625" style="34" customWidth="1"/>
    <col min="8985" max="8987" width="5.42578125" style="34" customWidth="1"/>
    <col min="8988" max="9222" width="9.140625" style="34"/>
    <col min="9223" max="9223" width="4.140625" style="34" customWidth="1"/>
    <col min="9224" max="9224" width="33.7109375" style="34" customWidth="1"/>
    <col min="9225" max="9235" width="5.42578125" style="34" customWidth="1"/>
    <col min="9236" max="9236" width="6.140625" style="34" customWidth="1"/>
    <col min="9237" max="9237" width="5.42578125" style="34" customWidth="1"/>
    <col min="9238" max="9238" width="6.28515625" style="34" customWidth="1"/>
    <col min="9239" max="9239" width="4.42578125" style="34" customWidth="1"/>
    <col min="9240" max="9240" width="4.140625" style="34" customWidth="1"/>
    <col min="9241" max="9243" width="5.42578125" style="34" customWidth="1"/>
    <col min="9244" max="9478" width="9.140625" style="34"/>
    <col min="9479" max="9479" width="4.140625" style="34" customWidth="1"/>
    <col min="9480" max="9480" width="33.7109375" style="34" customWidth="1"/>
    <col min="9481" max="9491" width="5.42578125" style="34" customWidth="1"/>
    <col min="9492" max="9492" width="6.140625" style="34" customWidth="1"/>
    <col min="9493" max="9493" width="5.42578125" style="34" customWidth="1"/>
    <col min="9494" max="9494" width="6.28515625" style="34" customWidth="1"/>
    <col min="9495" max="9495" width="4.42578125" style="34" customWidth="1"/>
    <col min="9496" max="9496" width="4.140625" style="34" customWidth="1"/>
    <col min="9497" max="9499" width="5.42578125" style="34" customWidth="1"/>
    <col min="9500" max="9734" width="9.140625" style="34"/>
    <col min="9735" max="9735" width="4.140625" style="34" customWidth="1"/>
    <col min="9736" max="9736" width="33.7109375" style="34" customWidth="1"/>
    <col min="9737" max="9747" width="5.42578125" style="34" customWidth="1"/>
    <col min="9748" max="9748" width="6.140625" style="34" customWidth="1"/>
    <col min="9749" max="9749" width="5.42578125" style="34" customWidth="1"/>
    <col min="9750" max="9750" width="6.28515625" style="34" customWidth="1"/>
    <col min="9751" max="9751" width="4.42578125" style="34" customWidth="1"/>
    <col min="9752" max="9752" width="4.140625" style="34" customWidth="1"/>
    <col min="9753" max="9755" width="5.42578125" style="34" customWidth="1"/>
    <col min="9756" max="9990" width="9.140625" style="34"/>
    <col min="9991" max="9991" width="4.140625" style="34" customWidth="1"/>
    <col min="9992" max="9992" width="33.7109375" style="34" customWidth="1"/>
    <col min="9993" max="10003" width="5.42578125" style="34" customWidth="1"/>
    <col min="10004" max="10004" width="6.140625" style="34" customWidth="1"/>
    <col min="10005" max="10005" width="5.42578125" style="34" customWidth="1"/>
    <col min="10006" max="10006" width="6.28515625" style="34" customWidth="1"/>
    <col min="10007" max="10007" width="4.42578125" style="34" customWidth="1"/>
    <col min="10008" max="10008" width="4.140625" style="34" customWidth="1"/>
    <col min="10009" max="10011" width="5.42578125" style="34" customWidth="1"/>
    <col min="10012" max="10246" width="9.140625" style="34"/>
    <col min="10247" max="10247" width="4.140625" style="34" customWidth="1"/>
    <col min="10248" max="10248" width="33.7109375" style="34" customWidth="1"/>
    <col min="10249" max="10259" width="5.42578125" style="34" customWidth="1"/>
    <col min="10260" max="10260" width="6.140625" style="34" customWidth="1"/>
    <col min="10261" max="10261" width="5.42578125" style="34" customWidth="1"/>
    <col min="10262" max="10262" width="6.28515625" style="34" customWidth="1"/>
    <col min="10263" max="10263" width="4.42578125" style="34" customWidth="1"/>
    <col min="10264" max="10264" width="4.140625" style="34" customWidth="1"/>
    <col min="10265" max="10267" width="5.42578125" style="34" customWidth="1"/>
    <col min="10268" max="10502" width="9.140625" style="34"/>
    <col min="10503" max="10503" width="4.140625" style="34" customWidth="1"/>
    <col min="10504" max="10504" width="33.7109375" style="34" customWidth="1"/>
    <col min="10505" max="10515" width="5.42578125" style="34" customWidth="1"/>
    <col min="10516" max="10516" width="6.140625" style="34" customWidth="1"/>
    <col min="10517" max="10517" width="5.42578125" style="34" customWidth="1"/>
    <col min="10518" max="10518" width="6.28515625" style="34" customWidth="1"/>
    <col min="10519" max="10519" width="4.42578125" style="34" customWidth="1"/>
    <col min="10520" max="10520" width="4.140625" style="34" customWidth="1"/>
    <col min="10521" max="10523" width="5.42578125" style="34" customWidth="1"/>
    <col min="10524" max="10758" width="9.140625" style="34"/>
    <col min="10759" max="10759" width="4.140625" style="34" customWidth="1"/>
    <col min="10760" max="10760" width="33.7109375" style="34" customWidth="1"/>
    <col min="10761" max="10771" width="5.42578125" style="34" customWidth="1"/>
    <col min="10772" max="10772" width="6.140625" style="34" customWidth="1"/>
    <col min="10773" max="10773" width="5.42578125" style="34" customWidth="1"/>
    <col min="10774" max="10774" width="6.28515625" style="34" customWidth="1"/>
    <col min="10775" max="10775" width="4.42578125" style="34" customWidth="1"/>
    <col min="10776" max="10776" width="4.140625" style="34" customWidth="1"/>
    <col min="10777" max="10779" width="5.42578125" style="34" customWidth="1"/>
    <col min="10780" max="11014" width="9.140625" style="34"/>
    <col min="11015" max="11015" width="4.140625" style="34" customWidth="1"/>
    <col min="11016" max="11016" width="33.7109375" style="34" customWidth="1"/>
    <col min="11017" max="11027" width="5.42578125" style="34" customWidth="1"/>
    <col min="11028" max="11028" width="6.140625" style="34" customWidth="1"/>
    <col min="11029" max="11029" width="5.42578125" style="34" customWidth="1"/>
    <col min="11030" max="11030" width="6.28515625" style="34" customWidth="1"/>
    <col min="11031" max="11031" width="4.42578125" style="34" customWidth="1"/>
    <col min="11032" max="11032" width="4.140625" style="34" customWidth="1"/>
    <col min="11033" max="11035" width="5.42578125" style="34" customWidth="1"/>
    <col min="11036" max="11270" width="9.140625" style="34"/>
    <col min="11271" max="11271" width="4.140625" style="34" customWidth="1"/>
    <col min="11272" max="11272" width="33.7109375" style="34" customWidth="1"/>
    <col min="11273" max="11283" width="5.42578125" style="34" customWidth="1"/>
    <col min="11284" max="11284" width="6.140625" style="34" customWidth="1"/>
    <col min="11285" max="11285" width="5.42578125" style="34" customWidth="1"/>
    <col min="11286" max="11286" width="6.28515625" style="34" customWidth="1"/>
    <col min="11287" max="11287" width="4.42578125" style="34" customWidth="1"/>
    <col min="11288" max="11288" width="4.140625" style="34" customWidth="1"/>
    <col min="11289" max="11291" width="5.42578125" style="34" customWidth="1"/>
    <col min="11292" max="11526" width="9.140625" style="34"/>
    <col min="11527" max="11527" width="4.140625" style="34" customWidth="1"/>
    <col min="11528" max="11528" width="33.7109375" style="34" customWidth="1"/>
    <col min="11529" max="11539" width="5.42578125" style="34" customWidth="1"/>
    <col min="11540" max="11540" width="6.140625" style="34" customWidth="1"/>
    <col min="11541" max="11541" width="5.42578125" style="34" customWidth="1"/>
    <col min="11542" max="11542" width="6.28515625" style="34" customWidth="1"/>
    <col min="11543" max="11543" width="4.42578125" style="34" customWidth="1"/>
    <col min="11544" max="11544" width="4.140625" style="34" customWidth="1"/>
    <col min="11545" max="11547" width="5.42578125" style="34" customWidth="1"/>
    <col min="11548" max="11782" width="9.140625" style="34"/>
    <col min="11783" max="11783" width="4.140625" style="34" customWidth="1"/>
    <col min="11784" max="11784" width="33.7109375" style="34" customWidth="1"/>
    <col min="11785" max="11795" width="5.42578125" style="34" customWidth="1"/>
    <col min="11796" max="11796" width="6.140625" style="34" customWidth="1"/>
    <col min="11797" max="11797" width="5.42578125" style="34" customWidth="1"/>
    <col min="11798" max="11798" width="6.28515625" style="34" customWidth="1"/>
    <col min="11799" max="11799" width="4.42578125" style="34" customWidth="1"/>
    <col min="11800" max="11800" width="4.140625" style="34" customWidth="1"/>
    <col min="11801" max="11803" width="5.42578125" style="34" customWidth="1"/>
    <col min="11804" max="12038" width="9.140625" style="34"/>
    <col min="12039" max="12039" width="4.140625" style="34" customWidth="1"/>
    <col min="12040" max="12040" width="33.7109375" style="34" customWidth="1"/>
    <col min="12041" max="12051" width="5.42578125" style="34" customWidth="1"/>
    <col min="12052" max="12052" width="6.140625" style="34" customWidth="1"/>
    <col min="12053" max="12053" width="5.42578125" style="34" customWidth="1"/>
    <col min="12054" max="12054" width="6.28515625" style="34" customWidth="1"/>
    <col min="12055" max="12055" width="4.42578125" style="34" customWidth="1"/>
    <col min="12056" max="12056" width="4.140625" style="34" customWidth="1"/>
    <col min="12057" max="12059" width="5.42578125" style="34" customWidth="1"/>
    <col min="12060" max="12294" width="9.140625" style="34"/>
    <col min="12295" max="12295" width="4.140625" style="34" customWidth="1"/>
    <col min="12296" max="12296" width="33.7109375" style="34" customWidth="1"/>
    <col min="12297" max="12307" width="5.42578125" style="34" customWidth="1"/>
    <col min="12308" max="12308" width="6.140625" style="34" customWidth="1"/>
    <col min="12309" max="12309" width="5.42578125" style="34" customWidth="1"/>
    <col min="12310" max="12310" width="6.28515625" style="34" customWidth="1"/>
    <col min="12311" max="12311" width="4.42578125" style="34" customWidth="1"/>
    <col min="12312" max="12312" width="4.140625" style="34" customWidth="1"/>
    <col min="12313" max="12315" width="5.42578125" style="34" customWidth="1"/>
    <col min="12316" max="12550" width="9.140625" style="34"/>
    <col min="12551" max="12551" width="4.140625" style="34" customWidth="1"/>
    <col min="12552" max="12552" width="33.7109375" style="34" customWidth="1"/>
    <col min="12553" max="12563" width="5.42578125" style="34" customWidth="1"/>
    <col min="12564" max="12564" width="6.140625" style="34" customWidth="1"/>
    <col min="12565" max="12565" width="5.42578125" style="34" customWidth="1"/>
    <col min="12566" max="12566" width="6.28515625" style="34" customWidth="1"/>
    <col min="12567" max="12567" width="4.42578125" style="34" customWidth="1"/>
    <col min="12568" max="12568" width="4.140625" style="34" customWidth="1"/>
    <col min="12569" max="12571" width="5.42578125" style="34" customWidth="1"/>
    <col min="12572" max="12806" width="9.140625" style="34"/>
    <col min="12807" max="12807" width="4.140625" style="34" customWidth="1"/>
    <col min="12808" max="12808" width="33.7109375" style="34" customWidth="1"/>
    <col min="12809" max="12819" width="5.42578125" style="34" customWidth="1"/>
    <col min="12820" max="12820" width="6.140625" style="34" customWidth="1"/>
    <col min="12821" max="12821" width="5.42578125" style="34" customWidth="1"/>
    <col min="12822" max="12822" width="6.28515625" style="34" customWidth="1"/>
    <col min="12823" max="12823" width="4.42578125" style="34" customWidth="1"/>
    <col min="12824" max="12824" width="4.140625" style="34" customWidth="1"/>
    <col min="12825" max="12827" width="5.42578125" style="34" customWidth="1"/>
    <col min="12828" max="13062" width="9.140625" style="34"/>
    <col min="13063" max="13063" width="4.140625" style="34" customWidth="1"/>
    <col min="13064" max="13064" width="33.7109375" style="34" customWidth="1"/>
    <col min="13065" max="13075" width="5.42578125" style="34" customWidth="1"/>
    <col min="13076" max="13076" width="6.140625" style="34" customWidth="1"/>
    <col min="13077" max="13077" width="5.42578125" style="34" customWidth="1"/>
    <col min="13078" max="13078" width="6.28515625" style="34" customWidth="1"/>
    <col min="13079" max="13079" width="4.42578125" style="34" customWidth="1"/>
    <col min="13080" max="13080" width="4.140625" style="34" customWidth="1"/>
    <col min="13081" max="13083" width="5.42578125" style="34" customWidth="1"/>
    <col min="13084" max="13318" width="9.140625" style="34"/>
    <col min="13319" max="13319" width="4.140625" style="34" customWidth="1"/>
    <col min="13320" max="13320" width="33.7109375" style="34" customWidth="1"/>
    <col min="13321" max="13331" width="5.42578125" style="34" customWidth="1"/>
    <col min="13332" max="13332" width="6.140625" style="34" customWidth="1"/>
    <col min="13333" max="13333" width="5.42578125" style="34" customWidth="1"/>
    <col min="13334" max="13334" width="6.28515625" style="34" customWidth="1"/>
    <col min="13335" max="13335" width="4.42578125" style="34" customWidth="1"/>
    <col min="13336" max="13336" width="4.140625" style="34" customWidth="1"/>
    <col min="13337" max="13339" width="5.42578125" style="34" customWidth="1"/>
    <col min="13340" max="13574" width="9.140625" style="34"/>
    <col min="13575" max="13575" width="4.140625" style="34" customWidth="1"/>
    <col min="13576" max="13576" width="33.7109375" style="34" customWidth="1"/>
    <col min="13577" max="13587" width="5.42578125" style="34" customWidth="1"/>
    <col min="13588" max="13588" width="6.140625" style="34" customWidth="1"/>
    <col min="13589" max="13589" width="5.42578125" style="34" customWidth="1"/>
    <col min="13590" max="13590" width="6.28515625" style="34" customWidth="1"/>
    <col min="13591" max="13591" width="4.42578125" style="34" customWidth="1"/>
    <col min="13592" max="13592" width="4.140625" style="34" customWidth="1"/>
    <col min="13593" max="13595" width="5.42578125" style="34" customWidth="1"/>
    <col min="13596" max="13830" width="9.140625" style="34"/>
    <col min="13831" max="13831" width="4.140625" style="34" customWidth="1"/>
    <col min="13832" max="13832" width="33.7109375" style="34" customWidth="1"/>
    <col min="13833" max="13843" width="5.42578125" style="34" customWidth="1"/>
    <col min="13844" max="13844" width="6.140625" style="34" customWidth="1"/>
    <col min="13845" max="13845" width="5.42578125" style="34" customWidth="1"/>
    <col min="13846" max="13846" width="6.28515625" style="34" customWidth="1"/>
    <col min="13847" max="13847" width="4.42578125" style="34" customWidth="1"/>
    <col min="13848" max="13848" width="4.140625" style="34" customWidth="1"/>
    <col min="13849" max="13851" width="5.42578125" style="34" customWidth="1"/>
    <col min="13852" max="14086" width="9.140625" style="34"/>
    <col min="14087" max="14087" width="4.140625" style="34" customWidth="1"/>
    <col min="14088" max="14088" width="33.7109375" style="34" customWidth="1"/>
    <col min="14089" max="14099" width="5.42578125" style="34" customWidth="1"/>
    <col min="14100" max="14100" width="6.140625" style="34" customWidth="1"/>
    <col min="14101" max="14101" width="5.42578125" style="34" customWidth="1"/>
    <col min="14102" max="14102" width="6.28515625" style="34" customWidth="1"/>
    <col min="14103" max="14103" width="4.42578125" style="34" customWidth="1"/>
    <col min="14104" max="14104" width="4.140625" style="34" customWidth="1"/>
    <col min="14105" max="14107" width="5.42578125" style="34" customWidth="1"/>
    <col min="14108" max="14342" width="9.140625" style="34"/>
    <col min="14343" max="14343" width="4.140625" style="34" customWidth="1"/>
    <col min="14344" max="14344" width="33.7109375" style="34" customWidth="1"/>
    <col min="14345" max="14355" width="5.42578125" style="34" customWidth="1"/>
    <col min="14356" max="14356" width="6.140625" style="34" customWidth="1"/>
    <col min="14357" max="14357" width="5.42578125" style="34" customWidth="1"/>
    <col min="14358" max="14358" width="6.28515625" style="34" customWidth="1"/>
    <col min="14359" max="14359" width="4.42578125" style="34" customWidth="1"/>
    <col min="14360" max="14360" width="4.140625" style="34" customWidth="1"/>
    <col min="14361" max="14363" width="5.42578125" style="34" customWidth="1"/>
    <col min="14364" max="14598" width="9.140625" style="34"/>
    <col min="14599" max="14599" width="4.140625" style="34" customWidth="1"/>
    <col min="14600" max="14600" width="33.7109375" style="34" customWidth="1"/>
    <col min="14601" max="14611" width="5.42578125" style="34" customWidth="1"/>
    <col min="14612" max="14612" width="6.140625" style="34" customWidth="1"/>
    <col min="14613" max="14613" width="5.42578125" style="34" customWidth="1"/>
    <col min="14614" max="14614" width="6.28515625" style="34" customWidth="1"/>
    <col min="14615" max="14615" width="4.42578125" style="34" customWidth="1"/>
    <col min="14616" max="14616" width="4.140625" style="34" customWidth="1"/>
    <col min="14617" max="14619" width="5.42578125" style="34" customWidth="1"/>
    <col min="14620" max="14854" width="9.140625" style="34"/>
    <col min="14855" max="14855" width="4.140625" style="34" customWidth="1"/>
    <col min="14856" max="14856" width="33.7109375" style="34" customWidth="1"/>
    <col min="14857" max="14867" width="5.42578125" style="34" customWidth="1"/>
    <col min="14868" max="14868" width="6.140625" style="34" customWidth="1"/>
    <col min="14869" max="14869" width="5.42578125" style="34" customWidth="1"/>
    <col min="14870" max="14870" width="6.28515625" style="34" customWidth="1"/>
    <col min="14871" max="14871" width="4.42578125" style="34" customWidth="1"/>
    <col min="14872" max="14872" width="4.140625" style="34" customWidth="1"/>
    <col min="14873" max="14875" width="5.42578125" style="34" customWidth="1"/>
    <col min="14876" max="15110" width="9.140625" style="34"/>
    <col min="15111" max="15111" width="4.140625" style="34" customWidth="1"/>
    <col min="15112" max="15112" width="33.7109375" style="34" customWidth="1"/>
    <col min="15113" max="15123" width="5.42578125" style="34" customWidth="1"/>
    <col min="15124" max="15124" width="6.140625" style="34" customWidth="1"/>
    <col min="15125" max="15125" width="5.42578125" style="34" customWidth="1"/>
    <col min="15126" max="15126" width="6.28515625" style="34" customWidth="1"/>
    <col min="15127" max="15127" width="4.42578125" style="34" customWidth="1"/>
    <col min="15128" max="15128" width="4.140625" style="34" customWidth="1"/>
    <col min="15129" max="15131" width="5.42578125" style="34" customWidth="1"/>
    <col min="15132" max="15366" width="9.140625" style="34"/>
    <col min="15367" max="15367" width="4.140625" style="34" customWidth="1"/>
    <col min="15368" max="15368" width="33.7109375" style="34" customWidth="1"/>
    <col min="15369" max="15379" width="5.42578125" style="34" customWidth="1"/>
    <col min="15380" max="15380" width="6.140625" style="34" customWidth="1"/>
    <col min="15381" max="15381" width="5.42578125" style="34" customWidth="1"/>
    <col min="15382" max="15382" width="6.28515625" style="34" customWidth="1"/>
    <col min="15383" max="15383" width="4.42578125" style="34" customWidth="1"/>
    <col min="15384" max="15384" width="4.140625" style="34" customWidth="1"/>
    <col min="15385" max="15387" width="5.42578125" style="34" customWidth="1"/>
    <col min="15388" max="15622" width="9.140625" style="34"/>
    <col min="15623" max="15623" width="4.140625" style="34" customWidth="1"/>
    <col min="15624" max="15624" width="33.7109375" style="34" customWidth="1"/>
    <col min="15625" max="15635" width="5.42578125" style="34" customWidth="1"/>
    <col min="15636" max="15636" width="6.140625" style="34" customWidth="1"/>
    <col min="15637" max="15637" width="5.42578125" style="34" customWidth="1"/>
    <col min="15638" max="15638" width="6.28515625" style="34" customWidth="1"/>
    <col min="15639" max="15639" width="4.42578125" style="34" customWidth="1"/>
    <col min="15640" max="15640" width="4.140625" style="34" customWidth="1"/>
    <col min="15641" max="15643" width="5.42578125" style="34" customWidth="1"/>
    <col min="15644" max="15878" width="9.140625" style="34"/>
    <col min="15879" max="15879" width="4.140625" style="34" customWidth="1"/>
    <col min="15880" max="15880" width="33.7109375" style="34" customWidth="1"/>
    <col min="15881" max="15891" width="5.42578125" style="34" customWidth="1"/>
    <col min="15892" max="15892" width="6.140625" style="34" customWidth="1"/>
    <col min="15893" max="15893" width="5.42578125" style="34" customWidth="1"/>
    <col min="15894" max="15894" width="6.28515625" style="34" customWidth="1"/>
    <col min="15895" max="15895" width="4.42578125" style="34" customWidth="1"/>
    <col min="15896" max="15896" width="4.140625" style="34" customWidth="1"/>
    <col min="15897" max="15899" width="5.42578125" style="34" customWidth="1"/>
    <col min="15900" max="16134" width="9.140625" style="34"/>
    <col min="16135" max="16135" width="4.140625" style="34" customWidth="1"/>
    <col min="16136" max="16136" width="33.7109375" style="34" customWidth="1"/>
    <col min="16137" max="16147" width="5.42578125" style="34" customWidth="1"/>
    <col min="16148" max="16148" width="6.140625" style="34" customWidth="1"/>
    <col min="16149" max="16149" width="5.42578125" style="34" customWidth="1"/>
    <col min="16150" max="16150" width="6.28515625" style="34" customWidth="1"/>
    <col min="16151" max="16151" width="4.42578125" style="34" customWidth="1"/>
    <col min="16152" max="16152" width="4.140625" style="34" customWidth="1"/>
    <col min="16153" max="16155" width="5.42578125" style="34" customWidth="1"/>
    <col min="16156" max="16384" width="9.140625" style="34"/>
  </cols>
  <sheetData>
    <row r="1" spans="1:30" s="35" customFormat="1" ht="24.75" customHeight="1" x14ac:dyDescent="0.2">
      <c r="A1" s="924" t="s">
        <v>47</v>
      </c>
      <c r="B1" s="924"/>
      <c r="C1" s="924"/>
      <c r="D1" s="924"/>
      <c r="E1" s="924"/>
      <c r="F1" s="924"/>
      <c r="G1" s="924"/>
      <c r="H1" s="924"/>
      <c r="I1" s="924"/>
      <c r="J1" s="924"/>
      <c r="K1" s="924"/>
      <c r="L1" s="924"/>
      <c r="M1" s="924"/>
      <c r="N1" s="924"/>
      <c r="O1" s="924"/>
      <c r="P1" s="924"/>
      <c r="Q1" s="924"/>
      <c r="R1" s="924"/>
      <c r="S1" s="924"/>
      <c r="T1" s="924"/>
      <c r="U1" s="924"/>
      <c r="V1" s="924"/>
      <c r="W1" s="266"/>
      <c r="X1" s="266"/>
      <c r="Y1" s="266"/>
      <c r="Z1" s="921" t="s">
        <v>247</v>
      </c>
      <c r="AA1" s="922"/>
      <c r="AD1" s="267"/>
    </row>
    <row r="2" spans="1:30" s="36" customFormat="1" ht="20.25" customHeight="1" x14ac:dyDescent="0.25">
      <c r="A2" s="923" t="s">
        <v>226</v>
      </c>
      <c r="B2" s="923"/>
      <c r="C2" s="923"/>
      <c r="D2" s="923"/>
      <c r="E2" s="923"/>
      <c r="F2" s="923"/>
      <c r="G2" s="923"/>
      <c r="H2" s="923"/>
      <c r="I2" s="923"/>
      <c r="J2" s="923"/>
      <c r="K2" s="923"/>
      <c r="L2" s="923"/>
      <c r="M2" s="923"/>
      <c r="N2" s="923"/>
      <c r="O2" s="923"/>
      <c r="P2" s="923"/>
      <c r="Q2" s="923"/>
      <c r="R2" s="923"/>
      <c r="S2" s="923"/>
      <c r="T2" s="923"/>
      <c r="U2" s="923"/>
      <c r="V2" s="923"/>
      <c r="W2" s="219" t="s">
        <v>45</v>
      </c>
      <c r="X2" s="219"/>
      <c r="Y2" s="219"/>
      <c r="Z2" s="220"/>
      <c r="AA2" s="220"/>
      <c r="AD2" s="268"/>
    </row>
    <row r="3" spans="1:30" ht="30" customHeight="1" x14ac:dyDescent="0.2">
      <c r="A3" s="925" t="s">
        <v>225</v>
      </c>
      <c r="B3" s="925" t="s">
        <v>48</v>
      </c>
      <c r="C3" s="927" t="s">
        <v>49</v>
      </c>
      <c r="D3" s="929" t="s">
        <v>50</v>
      </c>
      <c r="E3" s="930"/>
      <c r="F3" s="930"/>
      <c r="G3" s="930"/>
      <c r="H3" s="930"/>
      <c r="I3" s="930"/>
      <c r="J3" s="930"/>
      <c r="K3" s="930"/>
      <c r="L3" s="931" t="s">
        <v>51</v>
      </c>
      <c r="M3" s="932"/>
      <c r="N3" s="932"/>
      <c r="O3" s="932"/>
      <c r="P3" s="932"/>
      <c r="Q3" s="932"/>
      <c r="R3" s="932"/>
      <c r="S3" s="932"/>
      <c r="T3" s="932"/>
      <c r="U3" s="932"/>
      <c r="V3" s="932"/>
      <c r="W3" s="932"/>
      <c r="X3" s="932"/>
      <c r="Y3" s="920" t="s">
        <v>52</v>
      </c>
      <c r="Z3" s="920"/>
      <c r="AA3" s="920"/>
    </row>
    <row r="4" spans="1:30" s="37" customFormat="1" ht="236.25" customHeight="1" x14ac:dyDescent="0.2">
      <c r="A4" s="926"/>
      <c r="B4" s="926"/>
      <c r="C4" s="928"/>
      <c r="D4" s="637" t="s">
        <v>53</v>
      </c>
      <c r="E4" s="637" t="s">
        <v>38</v>
      </c>
      <c r="F4" s="637" t="s">
        <v>54</v>
      </c>
      <c r="G4" s="637" t="s">
        <v>8</v>
      </c>
      <c r="H4" s="637" t="s">
        <v>481</v>
      </c>
      <c r="I4" s="638" t="s">
        <v>482</v>
      </c>
      <c r="J4" s="638" t="s">
        <v>231</v>
      </c>
      <c r="K4" s="638" t="s">
        <v>9</v>
      </c>
      <c r="L4" s="639" t="s">
        <v>345</v>
      </c>
      <c r="M4" s="639" t="s">
        <v>104</v>
      </c>
      <c r="N4" s="639" t="s">
        <v>346</v>
      </c>
      <c r="O4" s="639" t="s">
        <v>717</v>
      </c>
      <c r="P4" s="639" t="s">
        <v>704</v>
      </c>
      <c r="Q4" s="639" t="s">
        <v>442</v>
      </c>
      <c r="R4" s="639" t="s">
        <v>348</v>
      </c>
      <c r="S4" s="639" t="s">
        <v>363</v>
      </c>
      <c r="T4" s="639" t="s">
        <v>613</v>
      </c>
      <c r="U4" s="639" t="s">
        <v>484</v>
      </c>
      <c r="V4" s="639" t="s">
        <v>41</v>
      </c>
      <c r="W4" s="639" t="s">
        <v>40</v>
      </c>
      <c r="X4" s="639" t="s">
        <v>12</v>
      </c>
      <c r="Y4" s="637" t="s">
        <v>56</v>
      </c>
      <c r="Z4" s="637" t="s">
        <v>695</v>
      </c>
      <c r="AA4" s="637" t="s">
        <v>57</v>
      </c>
      <c r="AB4" s="739"/>
      <c r="AD4" s="269"/>
    </row>
    <row r="5" spans="1:30" s="38" customFormat="1" ht="15" customHeight="1" x14ac:dyDescent="0.2">
      <c r="A5" s="738">
        <v>1</v>
      </c>
      <c r="B5" s="738">
        <v>2</v>
      </c>
      <c r="C5" s="738">
        <v>3</v>
      </c>
      <c r="D5" s="738">
        <v>4</v>
      </c>
      <c r="E5" s="738">
        <v>5</v>
      </c>
      <c r="F5" s="738">
        <v>6</v>
      </c>
      <c r="G5" s="738">
        <v>7</v>
      </c>
      <c r="H5" s="738">
        <v>8</v>
      </c>
      <c r="I5" s="738">
        <v>9</v>
      </c>
      <c r="J5" s="738">
        <v>10</v>
      </c>
      <c r="K5" s="738">
        <v>11</v>
      </c>
      <c r="L5" s="738">
        <v>12</v>
      </c>
      <c r="M5" s="738">
        <v>13</v>
      </c>
      <c r="N5" s="738">
        <v>14</v>
      </c>
      <c r="O5" s="738">
        <v>15</v>
      </c>
      <c r="P5" s="738">
        <v>16</v>
      </c>
      <c r="Q5" s="738">
        <v>17</v>
      </c>
      <c r="R5" s="738">
        <v>18</v>
      </c>
      <c r="S5" s="738">
        <v>19</v>
      </c>
      <c r="T5" s="738">
        <v>20</v>
      </c>
      <c r="U5" s="738">
        <v>21</v>
      </c>
      <c r="V5" s="738">
        <v>22</v>
      </c>
      <c r="W5" s="738">
        <v>23</v>
      </c>
      <c r="X5" s="738">
        <v>24</v>
      </c>
      <c r="Y5" s="738">
        <v>25</v>
      </c>
      <c r="Z5" s="738">
        <v>26</v>
      </c>
      <c r="AA5" s="738">
        <v>27</v>
      </c>
      <c r="AB5" s="740"/>
      <c r="AD5" s="270"/>
    </row>
    <row r="6" spans="1:30" s="40" customFormat="1" ht="17.25" customHeight="1" x14ac:dyDescent="0.2">
      <c r="A6" s="640" t="s">
        <v>19</v>
      </c>
      <c r="B6" s="636" t="s">
        <v>476</v>
      </c>
      <c r="C6" s="641">
        <f t="shared" ref="C6:AA6" si="0">SUM(C7:C15)</f>
        <v>2</v>
      </c>
      <c r="D6" s="641">
        <f t="shared" si="0"/>
        <v>0</v>
      </c>
      <c r="E6" s="641">
        <f t="shared" si="0"/>
        <v>0</v>
      </c>
      <c r="F6" s="641">
        <f t="shared" si="0"/>
        <v>0</v>
      </c>
      <c r="G6" s="641">
        <f t="shared" si="0"/>
        <v>0</v>
      </c>
      <c r="H6" s="641">
        <f t="shared" si="0"/>
        <v>0</v>
      </c>
      <c r="I6" s="641">
        <f t="shared" si="0"/>
        <v>0</v>
      </c>
      <c r="J6" s="641">
        <f t="shared" si="0"/>
        <v>2</v>
      </c>
      <c r="K6" s="641">
        <f t="shared" si="0"/>
        <v>0</v>
      </c>
      <c r="L6" s="641">
        <f t="shared" si="0"/>
        <v>1</v>
      </c>
      <c r="M6" s="641">
        <f t="shared" si="0"/>
        <v>0</v>
      </c>
      <c r="N6" s="641">
        <f t="shared" si="0"/>
        <v>1</v>
      </c>
      <c r="O6" s="641">
        <f t="shared" si="0"/>
        <v>0</v>
      </c>
      <c r="P6" s="641">
        <f t="shared" si="0"/>
        <v>0</v>
      </c>
      <c r="Q6" s="641">
        <f t="shared" si="0"/>
        <v>0</v>
      </c>
      <c r="R6" s="641">
        <f t="shared" si="0"/>
        <v>0</v>
      </c>
      <c r="S6" s="641">
        <f t="shared" si="0"/>
        <v>0</v>
      </c>
      <c r="T6" s="641">
        <f t="shared" si="0"/>
        <v>0</v>
      </c>
      <c r="U6" s="641">
        <f t="shared" si="0"/>
        <v>0</v>
      </c>
      <c r="V6" s="641">
        <f t="shared" si="0"/>
        <v>0</v>
      </c>
      <c r="W6" s="641">
        <f t="shared" si="0"/>
        <v>0</v>
      </c>
      <c r="X6" s="641">
        <f t="shared" si="0"/>
        <v>0</v>
      </c>
      <c r="Y6" s="641">
        <f t="shared" si="0"/>
        <v>0</v>
      </c>
      <c r="Z6" s="641">
        <f t="shared" si="0"/>
        <v>0</v>
      </c>
      <c r="AA6" s="641">
        <f t="shared" si="0"/>
        <v>0</v>
      </c>
      <c r="AB6" s="741" t="str">
        <f>IF(AND(L6&lt;=C6,M6&lt;=C6,N6&lt;=C6,O6&lt;=C6,P6&lt;=C6,Q6&lt;=C6,R6&lt;=C6,S6&lt;=C6,V6&lt;=C6,W6&lt;=C6,X6&lt;=C6),"Đúng","Sai")</f>
        <v>Đúng</v>
      </c>
      <c r="AC6" s="692" t="str">
        <f>IF(C6=Y6+Z6,"Đúng","Sai")</f>
        <v>Sai</v>
      </c>
      <c r="AD6" s="692" t="str">
        <f>IF(AA6&lt;=Z6,"Đúng","Sai")</f>
        <v>Đúng</v>
      </c>
    </row>
    <row r="7" spans="1:30" s="39" customFormat="1" ht="24.95" customHeight="1" x14ac:dyDescent="0.2">
      <c r="A7" s="642"/>
      <c r="B7" s="643" t="s">
        <v>38</v>
      </c>
      <c r="C7" s="644">
        <f t="shared" ref="C7:C15" si="1">SUM(D7:K7)</f>
        <v>0</v>
      </c>
      <c r="D7" s="645"/>
      <c r="E7" s="646"/>
      <c r="F7" s="646"/>
      <c r="G7" s="646"/>
      <c r="H7" s="646"/>
      <c r="I7" s="646"/>
      <c r="J7" s="646"/>
      <c r="K7" s="646"/>
      <c r="L7" s="645"/>
      <c r="M7" s="645"/>
      <c r="N7" s="645"/>
      <c r="O7" s="645"/>
      <c r="P7" s="645"/>
      <c r="Q7" s="645"/>
      <c r="R7" s="645"/>
      <c r="S7" s="645"/>
      <c r="T7" s="645"/>
      <c r="U7" s="645"/>
      <c r="V7" s="645"/>
      <c r="W7" s="645"/>
      <c r="X7" s="645"/>
      <c r="Y7" s="645"/>
      <c r="Z7" s="645"/>
      <c r="AA7" s="645"/>
      <c r="AB7" s="741" t="str">
        <f t="shared" ref="AB7:AB15" si="2">IF(AND(L7&lt;=C7,M7&lt;=C7,N7&lt;=C7,O7&lt;=C7,P7&lt;=C7,Q7&lt;=C7,R7&lt;=C7,S7&lt;=C7,V7&lt;=C7,W7&lt;=C7,X7&lt;=C7),"Đúng","Sai")</f>
        <v>Đúng</v>
      </c>
      <c r="AC7" s="692" t="str">
        <f t="shared" ref="AC7:AC15" si="3">IF(C7=Y7+Z7,"Đúng","Sai")</f>
        <v>Đúng</v>
      </c>
      <c r="AD7" s="692" t="str">
        <f t="shared" ref="AD7:AD15" si="4">IF(AA7&lt;=Z7,"Đúng","Sai")</f>
        <v>Đúng</v>
      </c>
    </row>
    <row r="8" spans="1:30" s="39" customFormat="1" ht="31.5" customHeight="1" x14ac:dyDescent="0.2">
      <c r="A8" s="642"/>
      <c r="B8" s="643" t="s">
        <v>141</v>
      </c>
      <c r="C8" s="644">
        <f t="shared" si="1"/>
        <v>0</v>
      </c>
      <c r="D8" s="645"/>
      <c r="E8" s="645"/>
      <c r="F8" s="645"/>
      <c r="G8" s="646"/>
      <c r="H8" s="646"/>
      <c r="I8" s="646"/>
      <c r="J8" s="646"/>
      <c r="K8" s="646"/>
      <c r="L8" s="645"/>
      <c r="M8" s="645"/>
      <c r="N8" s="645"/>
      <c r="O8" s="645"/>
      <c r="P8" s="645"/>
      <c r="Q8" s="645"/>
      <c r="R8" s="645"/>
      <c r="S8" s="645"/>
      <c r="T8" s="645"/>
      <c r="U8" s="645"/>
      <c r="V8" s="645"/>
      <c r="W8" s="645"/>
      <c r="X8" s="645"/>
      <c r="Y8" s="645"/>
      <c r="Z8" s="645"/>
      <c r="AA8" s="645"/>
      <c r="AB8" s="741" t="str">
        <f t="shared" si="2"/>
        <v>Đúng</v>
      </c>
      <c r="AC8" s="692" t="str">
        <f t="shared" si="3"/>
        <v>Đúng</v>
      </c>
      <c r="AD8" s="692" t="str">
        <f t="shared" si="4"/>
        <v>Đúng</v>
      </c>
    </row>
    <row r="9" spans="1:30" s="39" customFormat="1" ht="30.75" customHeight="1" x14ac:dyDescent="0.2">
      <c r="A9" s="642"/>
      <c r="B9" s="643" t="s">
        <v>445</v>
      </c>
      <c r="C9" s="644">
        <f t="shared" si="1"/>
        <v>0</v>
      </c>
      <c r="D9" s="645"/>
      <c r="E9" s="645"/>
      <c r="F9" s="645"/>
      <c r="G9" s="646"/>
      <c r="H9" s="646"/>
      <c r="I9" s="646"/>
      <c r="J9" s="646"/>
      <c r="K9" s="646"/>
      <c r="L9" s="645"/>
      <c r="M9" s="645"/>
      <c r="N9" s="645"/>
      <c r="O9" s="645"/>
      <c r="P9" s="645"/>
      <c r="Q9" s="645"/>
      <c r="R9" s="645"/>
      <c r="S9" s="645"/>
      <c r="T9" s="645"/>
      <c r="U9" s="645"/>
      <c r="V9" s="645"/>
      <c r="W9" s="645"/>
      <c r="X9" s="645"/>
      <c r="Y9" s="645"/>
      <c r="Z9" s="645"/>
      <c r="AA9" s="645"/>
      <c r="AB9" s="741" t="str">
        <f t="shared" si="2"/>
        <v>Đúng</v>
      </c>
      <c r="AC9" s="692" t="str">
        <f t="shared" si="3"/>
        <v>Đúng</v>
      </c>
      <c r="AD9" s="692" t="str">
        <f t="shared" si="4"/>
        <v>Đúng</v>
      </c>
    </row>
    <row r="10" spans="1:30" s="39" customFormat="1" ht="33" customHeight="1" x14ac:dyDescent="0.2">
      <c r="A10" s="642"/>
      <c r="B10" s="643" t="s">
        <v>481</v>
      </c>
      <c r="C10" s="644">
        <f t="shared" si="1"/>
        <v>0</v>
      </c>
      <c r="D10" s="645"/>
      <c r="E10" s="645"/>
      <c r="F10" s="645"/>
      <c r="G10" s="645"/>
      <c r="H10" s="645"/>
      <c r="I10" s="646"/>
      <c r="J10" s="646"/>
      <c r="K10" s="646"/>
      <c r="L10" s="645"/>
      <c r="M10" s="645"/>
      <c r="N10" s="645"/>
      <c r="O10" s="645"/>
      <c r="P10" s="645"/>
      <c r="Q10" s="645"/>
      <c r="R10" s="645"/>
      <c r="S10" s="645"/>
      <c r="T10" s="645"/>
      <c r="U10" s="645"/>
      <c r="V10" s="645"/>
      <c r="W10" s="645"/>
      <c r="X10" s="645"/>
      <c r="Y10" s="645"/>
      <c r="Z10" s="645"/>
      <c r="AA10" s="645"/>
      <c r="AB10" s="741" t="str">
        <f t="shared" si="2"/>
        <v>Đúng</v>
      </c>
      <c r="AC10" s="692" t="str">
        <f t="shared" si="3"/>
        <v>Đúng</v>
      </c>
      <c r="AD10" s="692" t="str">
        <f t="shared" si="4"/>
        <v>Đúng</v>
      </c>
    </row>
    <row r="11" spans="1:30" s="39" customFormat="1" ht="31.5" customHeight="1" x14ac:dyDescent="0.2">
      <c r="A11" s="642"/>
      <c r="B11" s="643" t="s">
        <v>482</v>
      </c>
      <c r="C11" s="644">
        <f t="shared" si="1"/>
        <v>0</v>
      </c>
      <c r="D11" s="645"/>
      <c r="E11" s="645"/>
      <c r="F11" s="645"/>
      <c r="G11" s="645"/>
      <c r="H11" s="645"/>
      <c r="I11" s="646"/>
      <c r="J11" s="646"/>
      <c r="K11" s="646"/>
      <c r="L11" s="645"/>
      <c r="M11" s="645"/>
      <c r="N11" s="645"/>
      <c r="O11" s="645"/>
      <c r="P11" s="645"/>
      <c r="Q11" s="645"/>
      <c r="R11" s="645"/>
      <c r="S11" s="645"/>
      <c r="T11" s="645"/>
      <c r="U11" s="645"/>
      <c r="V11" s="645"/>
      <c r="W11" s="645"/>
      <c r="X11" s="645"/>
      <c r="Y11" s="645"/>
      <c r="Z11" s="645"/>
      <c r="AA11" s="645"/>
      <c r="AB11" s="741" t="str">
        <f t="shared" si="2"/>
        <v>Đúng</v>
      </c>
      <c r="AC11" s="692" t="str">
        <f t="shared" si="3"/>
        <v>Đúng</v>
      </c>
      <c r="AD11" s="692" t="str">
        <f t="shared" si="4"/>
        <v>Đúng</v>
      </c>
    </row>
    <row r="12" spans="1:30" s="39" customFormat="1" ht="24.95" customHeight="1" x14ac:dyDescent="0.2">
      <c r="A12" s="642"/>
      <c r="B12" s="643" t="s">
        <v>231</v>
      </c>
      <c r="C12" s="644">
        <f t="shared" si="1"/>
        <v>0</v>
      </c>
      <c r="D12" s="645"/>
      <c r="E12" s="645"/>
      <c r="F12" s="645"/>
      <c r="G12" s="645"/>
      <c r="H12" s="645"/>
      <c r="I12" s="645"/>
      <c r="J12" s="647"/>
      <c r="K12" s="646"/>
      <c r="L12" s="645"/>
      <c r="M12" s="645"/>
      <c r="N12" s="645"/>
      <c r="O12" s="645"/>
      <c r="P12" s="645"/>
      <c r="Q12" s="645"/>
      <c r="R12" s="645"/>
      <c r="S12" s="645"/>
      <c r="T12" s="645"/>
      <c r="U12" s="645"/>
      <c r="V12" s="645"/>
      <c r="W12" s="645"/>
      <c r="X12" s="645"/>
      <c r="Y12" s="645"/>
      <c r="Z12" s="645"/>
      <c r="AA12" s="645"/>
      <c r="AB12" s="741" t="str">
        <f t="shared" si="2"/>
        <v>Đúng</v>
      </c>
      <c r="AC12" s="692" t="str">
        <f t="shared" si="3"/>
        <v>Đúng</v>
      </c>
      <c r="AD12" s="692" t="str">
        <f t="shared" si="4"/>
        <v>Đúng</v>
      </c>
    </row>
    <row r="13" spans="1:30" s="39" customFormat="1" ht="24.95" customHeight="1" x14ac:dyDescent="0.2">
      <c r="A13" s="642"/>
      <c r="B13" s="643" t="s">
        <v>9</v>
      </c>
      <c r="C13" s="644">
        <f t="shared" si="1"/>
        <v>0</v>
      </c>
      <c r="D13" s="645"/>
      <c r="E13" s="645"/>
      <c r="F13" s="645"/>
      <c r="G13" s="645"/>
      <c r="H13" s="645"/>
      <c r="I13" s="645"/>
      <c r="J13" s="645"/>
      <c r="K13" s="648"/>
      <c r="L13" s="645"/>
      <c r="M13" s="645"/>
      <c r="N13" s="645"/>
      <c r="O13" s="645"/>
      <c r="P13" s="645"/>
      <c r="Q13" s="645"/>
      <c r="R13" s="645"/>
      <c r="S13" s="645"/>
      <c r="T13" s="645"/>
      <c r="U13" s="645"/>
      <c r="V13" s="645"/>
      <c r="W13" s="645"/>
      <c r="X13" s="645"/>
      <c r="Y13" s="645"/>
      <c r="Z13" s="645"/>
      <c r="AA13" s="645"/>
      <c r="AB13" s="741" t="str">
        <f t="shared" si="2"/>
        <v>Đúng</v>
      </c>
      <c r="AC13" s="692" t="str">
        <f t="shared" si="3"/>
        <v>Đúng</v>
      </c>
      <c r="AD13" s="692" t="str">
        <f t="shared" si="4"/>
        <v>Đúng</v>
      </c>
    </row>
    <row r="14" spans="1:30" s="39" customFormat="1" ht="24.95" customHeight="1" x14ac:dyDescent="0.2">
      <c r="A14" s="642"/>
      <c r="B14" s="643" t="s">
        <v>238</v>
      </c>
      <c r="C14" s="644">
        <v>2</v>
      </c>
      <c r="D14" s="645"/>
      <c r="E14" s="645"/>
      <c r="F14" s="645"/>
      <c r="G14" s="645"/>
      <c r="H14" s="645"/>
      <c r="I14" s="645"/>
      <c r="J14" s="645">
        <v>2</v>
      </c>
      <c r="K14" s="648"/>
      <c r="L14" s="645">
        <v>1</v>
      </c>
      <c r="M14" s="645"/>
      <c r="N14" s="645">
        <v>1</v>
      </c>
      <c r="O14" s="645"/>
      <c r="P14" s="645"/>
      <c r="Q14" s="645"/>
      <c r="R14" s="645"/>
      <c r="S14" s="645"/>
      <c r="T14" s="645"/>
      <c r="U14" s="645"/>
      <c r="V14" s="645"/>
      <c r="W14" s="645"/>
      <c r="X14" s="645"/>
      <c r="Y14" s="645"/>
      <c r="Z14" s="645"/>
      <c r="AA14" s="645"/>
      <c r="AB14" s="741" t="str">
        <f t="shared" si="2"/>
        <v>Đúng</v>
      </c>
      <c r="AC14" s="692" t="str">
        <f t="shared" si="3"/>
        <v>Sai</v>
      </c>
      <c r="AD14" s="692" t="str">
        <f t="shared" si="4"/>
        <v>Đúng</v>
      </c>
    </row>
    <row r="15" spans="1:30" s="39" customFormat="1" ht="24.95" customHeight="1" x14ac:dyDescent="0.2">
      <c r="A15" s="649"/>
      <c r="B15" s="650" t="s">
        <v>446</v>
      </c>
      <c r="C15" s="651">
        <f t="shared" si="1"/>
        <v>0</v>
      </c>
      <c r="D15" s="652"/>
      <c r="E15" s="652"/>
      <c r="F15" s="652"/>
      <c r="G15" s="652"/>
      <c r="H15" s="652"/>
      <c r="I15" s="652"/>
      <c r="J15" s="652"/>
      <c r="K15" s="652"/>
      <c r="L15" s="652"/>
      <c r="M15" s="652"/>
      <c r="N15" s="652"/>
      <c r="O15" s="652"/>
      <c r="P15" s="652"/>
      <c r="Q15" s="652"/>
      <c r="R15" s="652"/>
      <c r="S15" s="652"/>
      <c r="T15" s="652"/>
      <c r="U15" s="652"/>
      <c r="V15" s="652"/>
      <c r="W15" s="652"/>
      <c r="X15" s="652"/>
      <c r="Y15" s="645"/>
      <c r="Z15" s="652"/>
      <c r="AA15" s="652"/>
      <c r="AB15" s="741" t="str">
        <f t="shared" si="2"/>
        <v>Đúng</v>
      </c>
      <c r="AC15" s="692" t="str">
        <f t="shared" si="3"/>
        <v>Đúng</v>
      </c>
      <c r="AD15" s="692" t="str">
        <f t="shared" si="4"/>
        <v>Đúng</v>
      </c>
    </row>
    <row r="16" spans="1:30" ht="24.95" customHeight="1" x14ac:dyDescent="0.2">
      <c r="A16" s="640" t="s">
        <v>23</v>
      </c>
      <c r="B16" s="653" t="s">
        <v>52</v>
      </c>
      <c r="C16" s="641">
        <f>SUM(C17:C18)</f>
        <v>2</v>
      </c>
      <c r="D16" s="641">
        <f t="shared" ref="D16:AA16" si="5">SUM(D17:D18)</f>
        <v>0</v>
      </c>
      <c r="E16" s="641">
        <f t="shared" si="5"/>
        <v>0</v>
      </c>
      <c r="F16" s="641">
        <f t="shared" si="5"/>
        <v>0</v>
      </c>
      <c r="G16" s="641">
        <f t="shared" si="5"/>
        <v>0</v>
      </c>
      <c r="H16" s="641">
        <f t="shared" si="5"/>
        <v>0</v>
      </c>
      <c r="I16" s="641">
        <f t="shared" si="5"/>
        <v>0</v>
      </c>
      <c r="J16" s="641">
        <f t="shared" si="5"/>
        <v>2</v>
      </c>
      <c r="K16" s="641">
        <f t="shared" si="5"/>
        <v>0</v>
      </c>
      <c r="L16" s="641">
        <f t="shared" si="5"/>
        <v>1</v>
      </c>
      <c r="M16" s="641">
        <f t="shared" si="5"/>
        <v>0</v>
      </c>
      <c r="N16" s="641">
        <f t="shared" si="5"/>
        <v>1</v>
      </c>
      <c r="O16" s="641">
        <f t="shared" si="5"/>
        <v>0</v>
      </c>
      <c r="P16" s="641">
        <f t="shared" si="5"/>
        <v>0</v>
      </c>
      <c r="Q16" s="641">
        <f t="shared" si="5"/>
        <v>0</v>
      </c>
      <c r="R16" s="641">
        <f t="shared" si="5"/>
        <v>0</v>
      </c>
      <c r="S16" s="641">
        <f t="shared" si="5"/>
        <v>0</v>
      </c>
      <c r="T16" s="641">
        <f t="shared" si="5"/>
        <v>0</v>
      </c>
      <c r="U16" s="641">
        <f t="shared" si="5"/>
        <v>0</v>
      </c>
      <c r="V16" s="641">
        <f t="shared" si="5"/>
        <v>0</v>
      </c>
      <c r="W16" s="641">
        <f t="shared" si="5"/>
        <v>0</v>
      </c>
      <c r="X16" s="641">
        <f t="shared" si="5"/>
        <v>0</v>
      </c>
      <c r="Y16" s="641">
        <f t="shared" si="5"/>
        <v>0</v>
      </c>
      <c r="Z16" s="641">
        <f t="shared" si="5"/>
        <v>0</v>
      </c>
      <c r="AA16" s="641">
        <f t="shared" si="5"/>
        <v>0</v>
      </c>
      <c r="AB16" s="742"/>
    </row>
    <row r="17" spans="1:28" ht="24.95" customHeight="1" x14ac:dyDescent="0.2">
      <c r="A17" s="642"/>
      <c r="B17" s="643" t="s">
        <v>56</v>
      </c>
      <c r="C17" s="644">
        <f>SUM(D17:K17)</f>
        <v>2</v>
      </c>
      <c r="D17" s="645"/>
      <c r="E17" s="645"/>
      <c r="F17" s="645"/>
      <c r="G17" s="645"/>
      <c r="H17" s="645"/>
      <c r="I17" s="645"/>
      <c r="J17" s="645">
        <v>2</v>
      </c>
      <c r="K17" s="648"/>
      <c r="L17" s="655">
        <v>1</v>
      </c>
      <c r="M17" s="655"/>
      <c r="N17" s="655">
        <v>1</v>
      </c>
      <c r="O17" s="655"/>
      <c r="P17" s="655"/>
      <c r="Q17" s="655"/>
      <c r="R17" s="655"/>
      <c r="S17" s="655"/>
      <c r="T17" s="655"/>
      <c r="U17" s="655"/>
      <c r="V17" s="655"/>
      <c r="W17" s="655"/>
      <c r="X17" s="655"/>
      <c r="Y17" s="655"/>
      <c r="Z17" s="655"/>
      <c r="AA17" s="655"/>
      <c r="AB17" s="742"/>
    </row>
    <row r="18" spans="1:28" ht="24.95" customHeight="1" x14ac:dyDescent="0.2">
      <c r="A18" s="642"/>
      <c r="B18" s="643" t="s">
        <v>695</v>
      </c>
      <c r="C18" s="644">
        <f>SUM(D18:K18)</f>
        <v>0</v>
      </c>
      <c r="D18" s="645"/>
      <c r="E18" s="645"/>
      <c r="F18" s="645"/>
      <c r="G18" s="645"/>
      <c r="H18" s="645"/>
      <c r="I18" s="645"/>
      <c r="J18" s="645"/>
      <c r="K18" s="648"/>
      <c r="L18" s="655"/>
      <c r="M18" s="655"/>
      <c r="N18" s="655"/>
      <c r="O18" s="655"/>
      <c r="P18" s="655"/>
      <c r="Q18" s="655"/>
      <c r="R18" s="655"/>
      <c r="S18" s="655"/>
      <c r="T18" s="655"/>
      <c r="U18" s="655"/>
      <c r="V18" s="655"/>
      <c r="W18" s="655"/>
      <c r="X18" s="655"/>
      <c r="Y18" s="655"/>
      <c r="Z18" s="655"/>
      <c r="AA18" s="655"/>
      <c r="AB18" s="742"/>
    </row>
    <row r="19" spans="1:28" ht="24.95" customHeight="1" x14ac:dyDescent="0.2">
      <c r="A19" s="649"/>
      <c r="B19" s="650" t="s">
        <v>620</v>
      </c>
      <c r="C19" s="651">
        <f>SUM(D19:K19)</f>
        <v>0</v>
      </c>
      <c r="D19" s="652"/>
      <c r="E19" s="652"/>
      <c r="F19" s="652"/>
      <c r="G19" s="652"/>
      <c r="H19" s="652"/>
      <c r="I19" s="652"/>
      <c r="J19" s="652"/>
      <c r="K19" s="654"/>
      <c r="L19" s="656"/>
      <c r="M19" s="656"/>
      <c r="N19" s="656"/>
      <c r="O19" s="656"/>
      <c r="P19" s="656"/>
      <c r="Q19" s="656"/>
      <c r="R19" s="656"/>
      <c r="S19" s="656"/>
      <c r="T19" s="656"/>
      <c r="U19" s="656"/>
      <c r="V19" s="656"/>
      <c r="W19" s="656"/>
      <c r="X19" s="656"/>
      <c r="Y19" s="656"/>
      <c r="Z19" s="656"/>
      <c r="AA19" s="656"/>
    </row>
    <row r="20" spans="1:28" ht="15" customHeight="1" x14ac:dyDescent="0.2">
      <c r="B20" s="34"/>
    </row>
    <row r="21" spans="1:28" ht="15" customHeight="1" x14ac:dyDescent="0.2">
      <c r="B21" s="34"/>
    </row>
    <row r="22" spans="1:28" ht="15" customHeight="1" x14ac:dyDescent="0.2">
      <c r="B22" s="34"/>
    </row>
    <row r="23" spans="1:28" ht="15" customHeight="1" x14ac:dyDescent="0.2">
      <c r="B23" s="34"/>
    </row>
    <row r="24" spans="1:28" ht="15" customHeight="1" x14ac:dyDescent="0.2">
      <c r="B24" s="34"/>
    </row>
    <row r="25" spans="1:28" ht="15" customHeight="1" x14ac:dyDescent="0.2">
      <c r="B25" s="34"/>
    </row>
  </sheetData>
  <sheetProtection formatCells="0" formatColumns="0" formatRows="0"/>
  <mergeCells count="9">
    <mergeCell ref="Y3:AA3"/>
    <mergeCell ref="Z1:AA1"/>
    <mergeCell ref="A2:V2"/>
    <mergeCell ref="A1:V1"/>
    <mergeCell ref="A3:A4"/>
    <mergeCell ref="B3:B4"/>
    <mergeCell ref="C3:C4"/>
    <mergeCell ref="D3:K3"/>
    <mergeCell ref="L3:X3"/>
  </mergeCells>
  <conditionalFormatting sqref="AD1:AD5 AB6:AD15 AD16:AD1048576">
    <cfRule type="cellIs" dxfId="45" priority="2" operator="equal">
      <formula>"Đúng"</formula>
    </cfRule>
  </conditionalFormatting>
  <printOptions horizontalCentered="1" verticalCentered="1"/>
  <pageMargins left="0.23622047244094491" right="0.23622047244094491" top="0.23622047244094491" bottom="0" header="0" footer="0"/>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pageSetUpPr fitToPage="1"/>
  </sheetPr>
  <dimension ref="A1:AB38"/>
  <sheetViews>
    <sheetView topLeftCell="A13" zoomScaleNormal="100" workbookViewId="0">
      <selection activeCell="R29" sqref="R29"/>
    </sheetView>
  </sheetViews>
  <sheetFormatPr defaultColWidth="9.140625" defaultRowHeight="15.75" x14ac:dyDescent="0.25"/>
  <cols>
    <col min="1" max="1" width="4.140625" style="6" customWidth="1"/>
    <col min="2" max="2" width="30.85546875" style="10" customWidth="1"/>
    <col min="3" max="3" width="6.140625" style="7" customWidth="1"/>
    <col min="4" max="5" width="4.7109375" style="2" customWidth="1"/>
    <col min="6" max="6" width="5" style="2" customWidth="1"/>
    <col min="7" max="8" width="5.42578125" style="2" customWidth="1"/>
    <col min="9" max="9" width="6.42578125" style="2" customWidth="1"/>
    <col min="10" max="13" width="4.7109375" style="2" customWidth="1"/>
    <col min="14" max="14" width="5" style="2" customWidth="1"/>
    <col min="15" max="16" width="5.140625" style="2" customWidth="1"/>
    <col min="17" max="17" width="7" style="2" customWidth="1"/>
    <col min="18" max="18" width="6.42578125" style="2" customWidth="1"/>
    <col min="19" max="19" width="5.140625" style="2" customWidth="1"/>
    <col min="20" max="20" width="6" style="2" customWidth="1"/>
    <col min="21" max="22" width="5.140625" style="2" customWidth="1"/>
    <col min="23" max="23" width="5.28515625" style="2" customWidth="1"/>
    <col min="24" max="25" width="5.42578125" style="2" customWidth="1"/>
    <col min="26" max="26" width="7.42578125" style="2" customWidth="1"/>
    <col min="27" max="27" width="7" style="2" customWidth="1"/>
    <col min="28" max="28" width="7.42578125" style="2" customWidth="1"/>
    <col min="29" max="16384" width="9.140625" style="2"/>
  </cols>
  <sheetData>
    <row r="1" spans="1:28" s="16" customFormat="1" ht="23.25" customHeight="1" x14ac:dyDescent="0.3">
      <c r="A1" s="933" t="s">
        <v>103</v>
      </c>
      <c r="B1" s="933"/>
      <c r="C1" s="933"/>
      <c r="D1" s="933"/>
      <c r="E1" s="933"/>
      <c r="F1" s="933"/>
      <c r="G1" s="933"/>
      <c r="H1" s="933"/>
      <c r="I1" s="933"/>
      <c r="J1" s="933"/>
      <c r="K1" s="933"/>
      <c r="L1" s="933"/>
      <c r="M1" s="933"/>
      <c r="N1" s="933"/>
      <c r="O1" s="933"/>
      <c r="P1" s="933"/>
      <c r="Q1" s="933"/>
      <c r="R1" s="933"/>
      <c r="S1" s="933"/>
      <c r="T1" s="933"/>
      <c r="U1" s="933"/>
      <c r="V1" s="933"/>
      <c r="W1" s="933"/>
      <c r="X1" s="917" t="s">
        <v>248</v>
      </c>
      <c r="Y1" s="919"/>
    </row>
    <row r="2" spans="1:28" ht="16.5" customHeight="1" x14ac:dyDescent="0.2">
      <c r="A2" s="934" t="s">
        <v>102</v>
      </c>
      <c r="B2" s="934"/>
      <c r="C2" s="934"/>
      <c r="D2" s="934"/>
      <c r="E2" s="934"/>
      <c r="F2" s="934"/>
      <c r="G2" s="934"/>
      <c r="H2" s="934"/>
      <c r="I2" s="934"/>
      <c r="J2" s="934"/>
      <c r="K2" s="934"/>
      <c r="L2" s="934"/>
      <c r="M2" s="934"/>
      <c r="N2" s="934"/>
      <c r="O2" s="934"/>
      <c r="P2" s="934"/>
      <c r="Q2" s="934"/>
      <c r="R2" s="934"/>
      <c r="S2" s="934"/>
      <c r="T2" s="934"/>
      <c r="U2" s="934"/>
      <c r="V2" s="934"/>
      <c r="W2" s="934"/>
      <c r="X2" s="938" t="s">
        <v>101</v>
      </c>
      <c r="Y2" s="938"/>
    </row>
    <row r="3" spans="1:28" s="25" customFormat="1" ht="15.75" customHeight="1" x14ac:dyDescent="0.2">
      <c r="A3" s="882" t="s">
        <v>225</v>
      </c>
      <c r="B3" s="936" t="s">
        <v>100</v>
      </c>
      <c r="C3" s="885" t="s">
        <v>99</v>
      </c>
      <c r="D3" s="888" t="s">
        <v>50</v>
      </c>
      <c r="E3" s="889"/>
      <c r="F3" s="889"/>
      <c r="G3" s="889"/>
      <c r="H3" s="889"/>
      <c r="I3" s="889"/>
      <c r="J3" s="889"/>
      <c r="K3" s="889"/>
      <c r="L3" s="889"/>
      <c r="M3" s="890"/>
      <c r="N3" s="907" t="s">
        <v>51</v>
      </c>
      <c r="O3" s="907"/>
      <c r="P3" s="907"/>
      <c r="Q3" s="907"/>
      <c r="R3" s="907"/>
      <c r="S3" s="907"/>
      <c r="T3" s="907"/>
      <c r="U3" s="907"/>
      <c r="V3" s="907"/>
      <c r="W3" s="935" t="s">
        <v>52</v>
      </c>
      <c r="X3" s="935"/>
      <c r="Y3" s="935"/>
    </row>
    <row r="4" spans="1:28" s="3" customFormat="1" ht="138" customHeight="1" x14ac:dyDescent="0.2">
      <c r="A4" s="884"/>
      <c r="B4" s="937"/>
      <c r="C4" s="887"/>
      <c r="D4" s="657" t="s">
        <v>515</v>
      </c>
      <c r="E4" s="657" t="s">
        <v>38</v>
      </c>
      <c r="F4" s="657" t="s">
        <v>486</v>
      </c>
      <c r="G4" s="657" t="s">
        <v>8</v>
      </c>
      <c r="H4" s="657" t="s">
        <v>481</v>
      </c>
      <c r="I4" s="657" t="s">
        <v>482</v>
      </c>
      <c r="J4" s="657" t="s">
        <v>227</v>
      </c>
      <c r="K4" s="657" t="s">
        <v>9</v>
      </c>
      <c r="L4" s="657" t="s">
        <v>633</v>
      </c>
      <c r="M4" s="657" t="s">
        <v>634</v>
      </c>
      <c r="N4" s="657" t="s">
        <v>11</v>
      </c>
      <c r="O4" s="657" t="s">
        <v>444</v>
      </c>
      <c r="P4" s="657" t="s">
        <v>362</v>
      </c>
      <c r="Q4" s="657" t="s">
        <v>55</v>
      </c>
      <c r="R4" s="657" t="s">
        <v>285</v>
      </c>
      <c r="S4" s="657" t="s">
        <v>350</v>
      </c>
      <c r="T4" s="657" t="s">
        <v>613</v>
      </c>
      <c r="U4" s="657" t="s">
        <v>493</v>
      </c>
      <c r="V4" s="657" t="s">
        <v>12</v>
      </c>
      <c r="W4" s="190" t="s">
        <v>97</v>
      </c>
      <c r="X4" s="190" t="s">
        <v>696</v>
      </c>
      <c r="Y4" s="190" t="s">
        <v>96</v>
      </c>
    </row>
    <row r="5" spans="1:28" s="4" customFormat="1" ht="12.75" customHeight="1" x14ac:dyDescent="0.2">
      <c r="A5" s="664">
        <v>1</v>
      </c>
      <c r="B5" s="664">
        <v>2</v>
      </c>
      <c r="C5" s="254">
        <v>3</v>
      </c>
      <c r="D5" s="254">
        <v>4</v>
      </c>
      <c r="E5" s="254">
        <v>5</v>
      </c>
      <c r="F5" s="254">
        <v>6</v>
      </c>
      <c r="G5" s="254">
        <v>7</v>
      </c>
      <c r="H5" s="254">
        <v>8</v>
      </c>
      <c r="I5" s="254">
        <v>9</v>
      </c>
      <c r="J5" s="254">
        <v>10</v>
      </c>
      <c r="K5" s="254">
        <v>11</v>
      </c>
      <c r="L5" s="254">
        <v>12</v>
      </c>
      <c r="M5" s="254">
        <v>13</v>
      </c>
      <c r="N5" s="254">
        <v>14</v>
      </c>
      <c r="O5" s="254">
        <v>15</v>
      </c>
      <c r="P5" s="254">
        <v>16</v>
      </c>
      <c r="Q5" s="254">
        <v>17</v>
      </c>
      <c r="R5" s="254">
        <v>18</v>
      </c>
      <c r="S5" s="254">
        <v>19</v>
      </c>
      <c r="T5" s="254">
        <v>20</v>
      </c>
      <c r="U5" s="254">
        <v>21</v>
      </c>
      <c r="V5" s="254">
        <v>22</v>
      </c>
      <c r="W5" s="254">
        <v>23</v>
      </c>
      <c r="X5" s="254">
        <v>24</v>
      </c>
      <c r="Y5" s="254">
        <v>25</v>
      </c>
      <c r="AA5" s="30"/>
    </row>
    <row r="6" spans="1:28" s="5" customFormat="1" ht="15" customHeight="1" x14ac:dyDescent="0.2">
      <c r="A6" s="566" t="s">
        <v>19</v>
      </c>
      <c r="B6" s="665" t="s">
        <v>331</v>
      </c>
      <c r="C6" s="617">
        <f>SUM(C7:C10)</f>
        <v>26</v>
      </c>
      <c r="D6" s="617">
        <f t="shared" ref="D6:Y6" si="0">SUM(D7:D10)</f>
        <v>0</v>
      </c>
      <c r="E6" s="617">
        <f t="shared" si="0"/>
        <v>0</v>
      </c>
      <c r="F6" s="617">
        <f t="shared" si="0"/>
        <v>0</v>
      </c>
      <c r="G6" s="617">
        <f t="shared" si="0"/>
        <v>0</v>
      </c>
      <c r="H6" s="617">
        <f t="shared" si="0"/>
        <v>0</v>
      </c>
      <c r="I6" s="617">
        <f t="shared" si="0"/>
        <v>0</v>
      </c>
      <c r="J6" s="617">
        <f t="shared" si="0"/>
        <v>1</v>
      </c>
      <c r="K6" s="617">
        <f t="shared" si="0"/>
        <v>0</v>
      </c>
      <c r="L6" s="617">
        <f t="shared" si="0"/>
        <v>0</v>
      </c>
      <c r="M6" s="617">
        <f t="shared" si="0"/>
        <v>25</v>
      </c>
      <c r="N6" s="617">
        <f t="shared" si="0"/>
        <v>6</v>
      </c>
      <c r="O6" s="617">
        <f t="shared" ref="O6" si="1">SUM(O7:O10)</f>
        <v>0</v>
      </c>
      <c r="P6" s="617">
        <f t="shared" si="0"/>
        <v>2</v>
      </c>
      <c r="Q6" s="617">
        <f t="shared" si="0"/>
        <v>7</v>
      </c>
      <c r="R6" s="617">
        <f t="shared" si="0"/>
        <v>3</v>
      </c>
      <c r="S6" s="617">
        <f t="shared" si="0"/>
        <v>5</v>
      </c>
      <c r="T6" s="617">
        <f t="shared" si="0"/>
        <v>0</v>
      </c>
      <c r="U6" s="617">
        <f t="shared" si="0"/>
        <v>0</v>
      </c>
      <c r="V6" s="617">
        <f t="shared" si="0"/>
        <v>3</v>
      </c>
      <c r="W6" s="617">
        <f t="shared" si="0"/>
        <v>26</v>
      </c>
      <c r="X6" s="617">
        <f t="shared" si="0"/>
        <v>0</v>
      </c>
      <c r="Y6" s="617">
        <f t="shared" si="0"/>
        <v>0</v>
      </c>
      <c r="Z6" s="90" t="str">
        <f t="shared" ref="Z6:Z29" si="2">IF(AND(N6&lt;=C6,O6&lt;=C6,P6&lt;=C6,Q6&lt;=C6,R6&lt;=C6,S6&lt;=C6,U6&lt;=C6,V6&lt;=C6),"Đúng","Sai")</f>
        <v>Đúng</v>
      </c>
      <c r="AA6" s="90" t="str">
        <f t="shared" ref="AA6:AA29" si="3">IF(C6=W6+X6,"Đúng","Sai")</f>
        <v>Đúng</v>
      </c>
      <c r="AB6" s="90" t="str">
        <f t="shared" ref="AB6:AB29" si="4">IF(Y6&lt;=X6,"Đúng","Sai")</f>
        <v>Đúng</v>
      </c>
    </row>
    <row r="7" spans="1:28" s="5" customFormat="1" ht="15" customHeight="1" x14ac:dyDescent="0.2">
      <c r="A7" s="666"/>
      <c r="B7" s="569" t="s">
        <v>20</v>
      </c>
      <c r="C7" s="618">
        <f>SUM(D7:M7)</f>
        <v>0</v>
      </c>
      <c r="D7" s="619"/>
      <c r="E7" s="620"/>
      <c r="F7" s="621"/>
      <c r="G7" s="621"/>
      <c r="H7" s="621"/>
      <c r="I7" s="621"/>
      <c r="J7" s="621"/>
      <c r="K7" s="621"/>
      <c r="L7" s="620"/>
      <c r="M7" s="620"/>
      <c r="N7" s="619"/>
      <c r="O7" s="619"/>
      <c r="P7" s="619"/>
      <c r="Q7" s="619"/>
      <c r="R7" s="619"/>
      <c r="S7" s="619"/>
      <c r="T7" s="619"/>
      <c r="U7" s="619"/>
      <c r="V7" s="619"/>
      <c r="W7" s="619"/>
      <c r="X7" s="619"/>
      <c r="Y7" s="619"/>
      <c r="Z7" s="90" t="str">
        <f t="shared" si="2"/>
        <v>Đúng</v>
      </c>
      <c r="AA7" s="90" t="str">
        <f t="shared" si="3"/>
        <v>Đúng</v>
      </c>
      <c r="AB7" s="90" t="str">
        <f t="shared" si="4"/>
        <v>Đúng</v>
      </c>
    </row>
    <row r="8" spans="1:28" s="5" customFormat="1" ht="15" customHeight="1" x14ac:dyDescent="0.2">
      <c r="A8" s="547"/>
      <c r="B8" s="555" t="s">
        <v>21</v>
      </c>
      <c r="C8" s="618">
        <f>SUM(D8:M8)</f>
        <v>0</v>
      </c>
      <c r="D8" s="622"/>
      <c r="E8" s="622"/>
      <c r="F8" s="622"/>
      <c r="G8" s="622"/>
      <c r="H8" s="623"/>
      <c r="I8" s="623"/>
      <c r="J8" s="623"/>
      <c r="K8" s="623"/>
      <c r="L8" s="624"/>
      <c r="M8" s="624"/>
      <c r="N8" s="622"/>
      <c r="O8" s="622"/>
      <c r="P8" s="622"/>
      <c r="Q8" s="622"/>
      <c r="R8" s="622"/>
      <c r="S8" s="622"/>
      <c r="T8" s="622"/>
      <c r="U8" s="622"/>
      <c r="V8" s="622"/>
      <c r="W8" s="622"/>
      <c r="X8" s="622"/>
      <c r="Y8" s="622"/>
      <c r="Z8" s="90" t="str">
        <f t="shared" si="2"/>
        <v>Đúng</v>
      </c>
      <c r="AA8" s="90" t="str">
        <f t="shared" si="3"/>
        <v>Đúng</v>
      </c>
      <c r="AB8" s="90" t="str">
        <f t="shared" si="4"/>
        <v>Đúng</v>
      </c>
    </row>
    <row r="9" spans="1:28" s="5" customFormat="1" ht="12" x14ac:dyDescent="0.2">
      <c r="A9" s="547"/>
      <c r="B9" s="555" t="s">
        <v>479</v>
      </c>
      <c r="C9" s="618">
        <f>SUM(D9:M9)</f>
        <v>0</v>
      </c>
      <c r="D9" s="622"/>
      <c r="E9" s="622"/>
      <c r="F9" s="622"/>
      <c r="G9" s="622"/>
      <c r="H9" s="625"/>
      <c r="I9" s="625"/>
      <c r="J9" s="623"/>
      <c r="K9" s="623"/>
      <c r="L9" s="624"/>
      <c r="M9" s="624"/>
      <c r="N9" s="622"/>
      <c r="O9" s="622"/>
      <c r="P9" s="622"/>
      <c r="Q9" s="622"/>
      <c r="R9" s="622"/>
      <c r="S9" s="622"/>
      <c r="T9" s="622"/>
      <c r="U9" s="622"/>
      <c r="V9" s="622"/>
      <c r="W9" s="622"/>
      <c r="X9" s="622"/>
      <c r="Y9" s="622"/>
      <c r="Z9" s="90" t="str">
        <f t="shared" si="2"/>
        <v>Đúng</v>
      </c>
      <c r="AA9" s="90" t="str">
        <f t="shared" si="3"/>
        <v>Đúng</v>
      </c>
      <c r="AB9" s="90" t="str">
        <f t="shared" si="4"/>
        <v>Đúng</v>
      </c>
    </row>
    <row r="10" spans="1:28" s="5" customFormat="1" ht="15" customHeight="1" x14ac:dyDescent="0.2">
      <c r="A10" s="549"/>
      <c r="B10" s="550" t="s">
        <v>22</v>
      </c>
      <c r="C10" s="618">
        <f>SUM(N10:V10)</f>
        <v>26</v>
      </c>
      <c r="D10" s="626"/>
      <c r="E10" s="626"/>
      <c r="F10" s="626"/>
      <c r="G10" s="626"/>
      <c r="H10" s="627"/>
      <c r="I10" s="627"/>
      <c r="J10" s="627">
        <v>1</v>
      </c>
      <c r="K10" s="627"/>
      <c r="L10" s="620">
        <v>0</v>
      </c>
      <c r="M10" s="627">
        <v>25</v>
      </c>
      <c r="N10" s="626">
        <v>6</v>
      </c>
      <c r="O10" s="626"/>
      <c r="P10" s="626">
        <v>2</v>
      </c>
      <c r="Q10" s="626">
        <v>7</v>
      </c>
      <c r="R10" s="626">
        <v>3</v>
      </c>
      <c r="S10" s="626">
        <v>5</v>
      </c>
      <c r="T10" s="626"/>
      <c r="U10" s="626"/>
      <c r="V10" s="626">
        <v>3</v>
      </c>
      <c r="W10" s="622">
        <v>26</v>
      </c>
      <c r="X10" s="626"/>
      <c r="Y10" s="626"/>
      <c r="Z10" s="90" t="str">
        <f t="shared" si="2"/>
        <v>Đúng</v>
      </c>
      <c r="AA10" s="90" t="str">
        <f t="shared" si="3"/>
        <v>Đúng</v>
      </c>
      <c r="AB10" s="90" t="str">
        <f t="shared" si="4"/>
        <v>Đúng</v>
      </c>
    </row>
    <row r="11" spans="1:28" s="5" customFormat="1" ht="15" customHeight="1" x14ac:dyDescent="0.2">
      <c r="A11" s="566" t="s">
        <v>23</v>
      </c>
      <c r="B11" s="665" t="s">
        <v>95</v>
      </c>
      <c r="C11" s="618">
        <f t="shared" ref="C11:C33" si="5">SUM(N11:V11)</f>
        <v>3</v>
      </c>
      <c r="D11" s="617">
        <f t="shared" ref="D11:Y11" si="6">D12+D13+D16+D19+D20+D21</f>
        <v>0</v>
      </c>
      <c r="E11" s="617">
        <f t="shared" si="6"/>
        <v>0</v>
      </c>
      <c r="F11" s="617">
        <f t="shared" si="6"/>
        <v>0</v>
      </c>
      <c r="G11" s="617">
        <f t="shared" si="6"/>
        <v>0</v>
      </c>
      <c r="H11" s="617">
        <f t="shared" si="6"/>
        <v>0</v>
      </c>
      <c r="I11" s="617">
        <f t="shared" si="6"/>
        <v>0</v>
      </c>
      <c r="J11" s="617">
        <f t="shared" si="6"/>
        <v>1</v>
      </c>
      <c r="K11" s="617">
        <f t="shared" si="6"/>
        <v>0</v>
      </c>
      <c r="L11" s="617">
        <f t="shared" si="6"/>
        <v>0</v>
      </c>
      <c r="M11" s="617">
        <f t="shared" si="6"/>
        <v>2</v>
      </c>
      <c r="N11" s="617">
        <f t="shared" si="6"/>
        <v>1</v>
      </c>
      <c r="O11" s="617">
        <f t="shared" si="6"/>
        <v>0</v>
      </c>
      <c r="P11" s="617">
        <f t="shared" si="6"/>
        <v>0</v>
      </c>
      <c r="Q11" s="617">
        <f t="shared" si="6"/>
        <v>0</v>
      </c>
      <c r="R11" s="617">
        <f t="shared" si="6"/>
        <v>1</v>
      </c>
      <c r="S11" s="617">
        <f t="shared" si="6"/>
        <v>1</v>
      </c>
      <c r="T11" s="617">
        <f t="shared" si="6"/>
        <v>0</v>
      </c>
      <c r="U11" s="617">
        <f t="shared" si="6"/>
        <v>0</v>
      </c>
      <c r="V11" s="617">
        <f t="shared" si="6"/>
        <v>0</v>
      </c>
      <c r="W11" s="617">
        <f t="shared" si="6"/>
        <v>0</v>
      </c>
      <c r="X11" s="617">
        <f t="shared" si="6"/>
        <v>0</v>
      </c>
      <c r="Y11" s="617">
        <f t="shared" si="6"/>
        <v>0</v>
      </c>
      <c r="Z11" s="90" t="str">
        <f t="shared" si="2"/>
        <v>Đúng</v>
      </c>
      <c r="AA11" s="90" t="str">
        <f t="shared" si="3"/>
        <v>Sai</v>
      </c>
      <c r="AB11" s="90" t="str">
        <f t="shared" si="4"/>
        <v>Đúng</v>
      </c>
    </row>
    <row r="12" spans="1:28" s="5" customFormat="1" ht="15" customHeight="1" x14ac:dyDescent="0.2">
      <c r="A12" s="568"/>
      <c r="B12" s="569" t="s">
        <v>25</v>
      </c>
      <c r="C12" s="618">
        <f t="shared" si="5"/>
        <v>0</v>
      </c>
      <c r="D12" s="619"/>
      <c r="E12" s="619"/>
      <c r="F12" s="623"/>
      <c r="G12" s="623"/>
      <c r="H12" s="623"/>
      <c r="I12" s="623"/>
      <c r="J12" s="623"/>
      <c r="K12" s="623"/>
      <c r="L12" s="619"/>
      <c r="M12" s="619"/>
      <c r="N12" s="619"/>
      <c r="O12" s="619"/>
      <c r="P12" s="619"/>
      <c r="Q12" s="619"/>
      <c r="R12" s="619"/>
      <c r="S12" s="619"/>
      <c r="T12" s="619"/>
      <c r="U12" s="619"/>
      <c r="V12" s="619"/>
      <c r="W12" s="619"/>
      <c r="X12" s="619"/>
      <c r="Y12" s="619"/>
      <c r="Z12" s="90" t="str">
        <f t="shared" si="2"/>
        <v>Đúng</v>
      </c>
      <c r="AA12" s="90" t="str">
        <f t="shared" si="3"/>
        <v>Đúng</v>
      </c>
      <c r="AB12" s="90" t="str">
        <f t="shared" si="4"/>
        <v>Đúng</v>
      </c>
    </row>
    <row r="13" spans="1:28" s="5" customFormat="1" ht="15" customHeight="1" x14ac:dyDescent="0.2">
      <c r="A13" s="547"/>
      <c r="B13" s="555" t="s">
        <v>26</v>
      </c>
      <c r="C13" s="618">
        <f t="shared" si="5"/>
        <v>0</v>
      </c>
      <c r="D13" s="622"/>
      <c r="E13" s="622"/>
      <c r="F13" s="622"/>
      <c r="G13" s="622"/>
      <c r="H13" s="623"/>
      <c r="I13" s="623"/>
      <c r="J13" s="623"/>
      <c r="K13" s="623"/>
      <c r="L13" s="622"/>
      <c r="M13" s="622"/>
      <c r="N13" s="622"/>
      <c r="O13" s="622"/>
      <c r="P13" s="622"/>
      <c r="Q13" s="622"/>
      <c r="R13" s="622"/>
      <c r="S13" s="622"/>
      <c r="T13" s="622"/>
      <c r="U13" s="622"/>
      <c r="V13" s="622"/>
      <c r="W13" s="622"/>
      <c r="X13" s="622"/>
      <c r="Y13" s="622"/>
      <c r="Z13" s="90" t="str">
        <f t="shared" si="2"/>
        <v>Đúng</v>
      </c>
      <c r="AA13" s="90" t="str">
        <f t="shared" si="3"/>
        <v>Đúng</v>
      </c>
      <c r="AB13" s="90" t="str">
        <f t="shared" si="4"/>
        <v>Đúng</v>
      </c>
    </row>
    <row r="14" spans="1:28" s="5" customFormat="1" ht="15" customHeight="1" x14ac:dyDescent="0.2">
      <c r="A14" s="547"/>
      <c r="B14" s="555" t="s">
        <v>94</v>
      </c>
      <c r="C14" s="618">
        <f t="shared" si="5"/>
        <v>0</v>
      </c>
      <c r="D14" s="622"/>
      <c r="E14" s="622"/>
      <c r="F14" s="622"/>
      <c r="G14" s="623"/>
      <c r="H14" s="623"/>
      <c r="I14" s="623"/>
      <c r="J14" s="623"/>
      <c r="K14" s="623"/>
      <c r="L14" s="622"/>
      <c r="M14" s="622"/>
      <c r="N14" s="622"/>
      <c r="O14" s="622"/>
      <c r="P14" s="622"/>
      <c r="Q14" s="622"/>
      <c r="R14" s="622"/>
      <c r="S14" s="622"/>
      <c r="T14" s="622"/>
      <c r="U14" s="622"/>
      <c r="V14" s="622"/>
      <c r="W14" s="622"/>
      <c r="X14" s="622"/>
      <c r="Y14" s="622"/>
      <c r="Z14" s="90" t="str">
        <f t="shared" si="2"/>
        <v>Đúng</v>
      </c>
      <c r="AA14" s="90" t="str">
        <f t="shared" si="3"/>
        <v>Đúng</v>
      </c>
      <c r="AB14" s="90" t="str">
        <f t="shared" si="4"/>
        <v>Đúng</v>
      </c>
    </row>
    <row r="15" spans="1:28" s="5" customFormat="1" ht="15" customHeight="1" x14ac:dyDescent="0.2">
      <c r="A15" s="547"/>
      <c r="B15" s="555" t="s">
        <v>334</v>
      </c>
      <c r="C15" s="618">
        <f t="shared" si="5"/>
        <v>0</v>
      </c>
      <c r="D15" s="622"/>
      <c r="E15" s="622"/>
      <c r="F15" s="622"/>
      <c r="G15" s="623"/>
      <c r="H15" s="623"/>
      <c r="I15" s="623"/>
      <c r="J15" s="623"/>
      <c r="K15" s="623"/>
      <c r="L15" s="622"/>
      <c r="M15" s="622"/>
      <c r="N15" s="622"/>
      <c r="O15" s="622"/>
      <c r="P15" s="622"/>
      <c r="Q15" s="622"/>
      <c r="R15" s="622"/>
      <c r="S15" s="622"/>
      <c r="T15" s="622"/>
      <c r="U15" s="622"/>
      <c r="V15" s="622"/>
      <c r="W15" s="622"/>
      <c r="X15" s="622"/>
      <c r="Y15" s="622"/>
      <c r="Z15" s="90" t="str">
        <f t="shared" si="2"/>
        <v>Đúng</v>
      </c>
      <c r="AA15" s="90" t="str">
        <f t="shared" si="3"/>
        <v>Đúng</v>
      </c>
      <c r="AB15" s="90" t="str">
        <f t="shared" si="4"/>
        <v>Đúng</v>
      </c>
    </row>
    <row r="16" spans="1:28" s="5" customFormat="1" ht="19.5" x14ac:dyDescent="0.2">
      <c r="A16" s="547"/>
      <c r="B16" s="555" t="s">
        <v>480</v>
      </c>
      <c r="C16" s="618">
        <f t="shared" si="5"/>
        <v>0</v>
      </c>
      <c r="D16" s="622"/>
      <c r="E16" s="622"/>
      <c r="F16" s="622"/>
      <c r="G16" s="622"/>
      <c r="H16" s="622"/>
      <c r="I16" s="622"/>
      <c r="J16" s="623"/>
      <c r="K16" s="623"/>
      <c r="L16" s="622"/>
      <c r="M16" s="622"/>
      <c r="N16" s="622"/>
      <c r="O16" s="622"/>
      <c r="P16" s="622"/>
      <c r="Q16" s="622"/>
      <c r="R16" s="622"/>
      <c r="S16" s="622"/>
      <c r="T16" s="622"/>
      <c r="U16" s="622"/>
      <c r="V16" s="622"/>
      <c r="W16" s="622"/>
      <c r="X16" s="622"/>
      <c r="Y16" s="622"/>
      <c r="Z16" s="90" t="str">
        <f t="shared" si="2"/>
        <v>Đúng</v>
      </c>
      <c r="AA16" s="90" t="str">
        <f t="shared" si="3"/>
        <v>Đúng</v>
      </c>
      <c r="AB16" s="90" t="str">
        <f t="shared" si="4"/>
        <v>Đúng</v>
      </c>
    </row>
    <row r="17" spans="1:28" s="5" customFormat="1" ht="15" customHeight="1" x14ac:dyDescent="0.2">
      <c r="A17" s="547"/>
      <c r="B17" s="555" t="s">
        <v>94</v>
      </c>
      <c r="C17" s="618">
        <f t="shared" si="5"/>
        <v>0</v>
      </c>
      <c r="D17" s="622"/>
      <c r="E17" s="622"/>
      <c r="F17" s="622"/>
      <c r="G17" s="622"/>
      <c r="H17" s="622"/>
      <c r="I17" s="623"/>
      <c r="J17" s="623"/>
      <c r="K17" s="623"/>
      <c r="L17" s="622"/>
      <c r="M17" s="622"/>
      <c r="N17" s="622"/>
      <c r="O17" s="622"/>
      <c r="P17" s="622"/>
      <c r="Q17" s="622"/>
      <c r="R17" s="622"/>
      <c r="S17" s="622"/>
      <c r="T17" s="622"/>
      <c r="U17" s="622"/>
      <c r="V17" s="622"/>
      <c r="W17" s="622"/>
      <c r="X17" s="622"/>
      <c r="Y17" s="622"/>
      <c r="Z17" s="90" t="str">
        <f t="shared" si="2"/>
        <v>Đúng</v>
      </c>
      <c r="AA17" s="90" t="str">
        <f t="shared" si="3"/>
        <v>Đúng</v>
      </c>
      <c r="AB17" s="90" t="str">
        <f t="shared" si="4"/>
        <v>Đúng</v>
      </c>
    </row>
    <row r="18" spans="1:28" s="5" customFormat="1" ht="15" customHeight="1" x14ac:dyDescent="0.2">
      <c r="A18" s="547"/>
      <c r="B18" s="555" t="s">
        <v>334</v>
      </c>
      <c r="C18" s="618">
        <f t="shared" si="5"/>
        <v>0</v>
      </c>
      <c r="D18" s="622"/>
      <c r="E18" s="622"/>
      <c r="F18" s="622"/>
      <c r="G18" s="622"/>
      <c r="H18" s="622"/>
      <c r="I18" s="623"/>
      <c r="J18" s="623"/>
      <c r="K18" s="623"/>
      <c r="L18" s="622"/>
      <c r="M18" s="622"/>
      <c r="N18" s="622"/>
      <c r="O18" s="622"/>
      <c r="P18" s="622"/>
      <c r="Q18" s="622"/>
      <c r="R18" s="622"/>
      <c r="S18" s="622"/>
      <c r="T18" s="622"/>
      <c r="U18" s="622"/>
      <c r="V18" s="622"/>
      <c r="W18" s="622"/>
      <c r="X18" s="622"/>
      <c r="Y18" s="622"/>
      <c r="Z18" s="90" t="str">
        <f t="shared" si="2"/>
        <v>Đúng</v>
      </c>
      <c r="AA18" s="90" t="str">
        <f t="shared" si="3"/>
        <v>Đúng</v>
      </c>
      <c r="AB18" s="90" t="str">
        <f t="shared" si="4"/>
        <v>Đúng</v>
      </c>
    </row>
    <row r="19" spans="1:28" s="5" customFormat="1" ht="15" customHeight="1" x14ac:dyDescent="0.2">
      <c r="A19" s="547"/>
      <c r="B19" s="555" t="s">
        <v>485</v>
      </c>
      <c r="C19" s="618">
        <f t="shared" si="5"/>
        <v>1</v>
      </c>
      <c r="D19" s="622"/>
      <c r="E19" s="622"/>
      <c r="F19" s="622"/>
      <c r="G19" s="622"/>
      <c r="H19" s="622"/>
      <c r="I19" s="622"/>
      <c r="J19" s="622">
        <v>1</v>
      </c>
      <c r="K19" s="622"/>
      <c r="L19" s="622"/>
      <c r="M19" s="622"/>
      <c r="N19" s="622"/>
      <c r="O19" s="622"/>
      <c r="P19" s="622"/>
      <c r="Q19" s="622"/>
      <c r="R19" s="622">
        <v>1</v>
      </c>
      <c r="S19" s="622"/>
      <c r="T19" s="622"/>
      <c r="U19" s="622"/>
      <c r="V19" s="622"/>
      <c r="W19" s="622"/>
      <c r="X19" s="622"/>
      <c r="Y19" s="622"/>
      <c r="Z19" s="90" t="str">
        <f t="shared" si="2"/>
        <v>Đúng</v>
      </c>
      <c r="AA19" s="90" t="str">
        <f t="shared" si="3"/>
        <v>Sai</v>
      </c>
      <c r="AB19" s="90" t="str">
        <f t="shared" si="4"/>
        <v>Đúng</v>
      </c>
    </row>
    <row r="20" spans="1:28" s="5" customFormat="1" ht="15" customHeight="1" x14ac:dyDescent="0.2">
      <c r="A20" s="547"/>
      <c r="B20" s="555" t="s">
        <v>343</v>
      </c>
      <c r="C20" s="618">
        <f t="shared" si="5"/>
        <v>0</v>
      </c>
      <c r="D20" s="622"/>
      <c r="E20" s="622"/>
      <c r="F20" s="622"/>
      <c r="G20" s="622"/>
      <c r="H20" s="622"/>
      <c r="I20" s="622"/>
      <c r="J20" s="622"/>
      <c r="K20" s="622"/>
      <c r="L20" s="622"/>
      <c r="M20" s="622"/>
      <c r="N20" s="622"/>
      <c r="O20" s="622"/>
      <c r="P20" s="622"/>
      <c r="Q20" s="622"/>
      <c r="R20" s="622"/>
      <c r="S20" s="622"/>
      <c r="T20" s="622"/>
      <c r="U20" s="622"/>
      <c r="V20" s="622"/>
      <c r="W20" s="622"/>
      <c r="X20" s="622"/>
      <c r="Y20" s="622"/>
      <c r="Z20" s="90" t="str">
        <f t="shared" si="2"/>
        <v>Đúng</v>
      </c>
      <c r="AA20" s="90" t="str">
        <f t="shared" si="3"/>
        <v>Đúng</v>
      </c>
      <c r="AB20" s="90" t="str">
        <f t="shared" si="4"/>
        <v>Đúng</v>
      </c>
    </row>
    <row r="21" spans="1:28" s="5" customFormat="1" ht="15" customHeight="1" x14ac:dyDescent="0.2">
      <c r="A21" s="562"/>
      <c r="B21" s="563" t="s">
        <v>92</v>
      </c>
      <c r="C21" s="618">
        <f t="shared" si="5"/>
        <v>2</v>
      </c>
      <c r="D21" s="629"/>
      <c r="E21" s="629"/>
      <c r="F21" s="629"/>
      <c r="G21" s="629"/>
      <c r="H21" s="629"/>
      <c r="I21" s="629"/>
      <c r="J21" s="629"/>
      <c r="K21" s="629"/>
      <c r="L21" s="629"/>
      <c r="M21" s="629">
        <v>2</v>
      </c>
      <c r="N21" s="629">
        <v>1</v>
      </c>
      <c r="O21" s="629"/>
      <c r="P21" s="629"/>
      <c r="Q21" s="629"/>
      <c r="R21" s="629"/>
      <c r="S21" s="629">
        <v>1</v>
      </c>
      <c r="T21" s="629"/>
      <c r="U21" s="629"/>
      <c r="V21" s="629"/>
      <c r="W21" s="629"/>
      <c r="X21" s="629"/>
      <c r="Y21" s="629"/>
      <c r="Z21" s="90" t="str">
        <f t="shared" si="2"/>
        <v>Đúng</v>
      </c>
      <c r="AA21" s="90" t="str">
        <f t="shared" si="3"/>
        <v>Sai</v>
      </c>
      <c r="AB21" s="90" t="str">
        <f t="shared" si="4"/>
        <v>Đúng</v>
      </c>
    </row>
    <row r="22" spans="1:28" s="5" customFormat="1" ht="15" customHeight="1" x14ac:dyDescent="0.2">
      <c r="A22" s="566" t="s">
        <v>28</v>
      </c>
      <c r="B22" s="665" t="s">
        <v>29</v>
      </c>
      <c r="C22" s="618">
        <f t="shared" si="5"/>
        <v>26</v>
      </c>
      <c r="D22" s="630">
        <f t="shared" ref="D22:Y22" si="7">SUM(D23:D29)</f>
        <v>0</v>
      </c>
      <c r="E22" s="630">
        <f t="shared" si="7"/>
        <v>0</v>
      </c>
      <c r="F22" s="630">
        <f t="shared" si="7"/>
        <v>0</v>
      </c>
      <c r="G22" s="630">
        <f t="shared" si="7"/>
        <v>0</v>
      </c>
      <c r="H22" s="630">
        <f t="shared" si="7"/>
        <v>0</v>
      </c>
      <c r="I22" s="630">
        <f t="shared" si="7"/>
        <v>0</v>
      </c>
      <c r="J22" s="630">
        <f t="shared" si="7"/>
        <v>1</v>
      </c>
      <c r="K22" s="630">
        <f t="shared" si="7"/>
        <v>0</v>
      </c>
      <c r="L22" s="630">
        <f t="shared" si="7"/>
        <v>0</v>
      </c>
      <c r="M22" s="630">
        <f t="shared" si="7"/>
        <v>25</v>
      </c>
      <c r="N22" s="630">
        <f t="shared" si="7"/>
        <v>6</v>
      </c>
      <c r="O22" s="630">
        <f t="shared" ref="O22" si="8">SUM(O23:O29)</f>
        <v>0</v>
      </c>
      <c r="P22" s="630">
        <f t="shared" si="7"/>
        <v>2</v>
      </c>
      <c r="Q22" s="630">
        <f t="shared" si="7"/>
        <v>7</v>
      </c>
      <c r="R22" s="630">
        <f t="shared" si="7"/>
        <v>3</v>
      </c>
      <c r="S22" s="630">
        <f t="shared" si="7"/>
        <v>5</v>
      </c>
      <c r="T22" s="630">
        <f t="shared" si="7"/>
        <v>0</v>
      </c>
      <c r="U22" s="630">
        <f t="shared" si="7"/>
        <v>0</v>
      </c>
      <c r="V22" s="630">
        <f t="shared" si="7"/>
        <v>3</v>
      </c>
      <c r="W22" s="617">
        <f t="shared" si="7"/>
        <v>26</v>
      </c>
      <c r="X22" s="630">
        <f t="shared" si="7"/>
        <v>0</v>
      </c>
      <c r="Y22" s="630">
        <f t="shared" si="7"/>
        <v>0</v>
      </c>
      <c r="Z22" s="90" t="str">
        <f t="shared" si="2"/>
        <v>Đúng</v>
      </c>
      <c r="AA22" s="90" t="str">
        <f t="shared" si="3"/>
        <v>Đúng</v>
      </c>
      <c r="AB22" s="90" t="str">
        <f t="shared" si="4"/>
        <v>Đúng</v>
      </c>
    </row>
    <row r="23" spans="1:28" s="5" customFormat="1" ht="15" customHeight="1" x14ac:dyDescent="0.2">
      <c r="A23" s="667"/>
      <c r="B23" s="569" t="s">
        <v>30</v>
      </c>
      <c r="C23" s="618">
        <f t="shared" si="5"/>
        <v>0</v>
      </c>
      <c r="D23" s="631"/>
      <c r="E23" s="631"/>
      <c r="F23" s="631"/>
      <c r="G23" s="631"/>
      <c r="H23" s="631"/>
      <c r="I23" s="631"/>
      <c r="J23" s="631"/>
      <c r="K23" s="631"/>
      <c r="L23" s="631"/>
      <c r="M23" s="631"/>
      <c r="N23" s="631"/>
      <c r="O23" s="631"/>
      <c r="P23" s="631"/>
      <c r="Q23" s="631"/>
      <c r="R23" s="631"/>
      <c r="S23" s="631"/>
      <c r="T23" s="631"/>
      <c r="U23" s="631"/>
      <c r="V23" s="631"/>
      <c r="W23" s="631"/>
      <c r="X23" s="631"/>
      <c r="Y23" s="631"/>
      <c r="Z23" s="90" t="str">
        <f t="shared" si="2"/>
        <v>Đúng</v>
      </c>
      <c r="AA23" s="90" t="str">
        <f t="shared" si="3"/>
        <v>Đúng</v>
      </c>
      <c r="AB23" s="90" t="str">
        <f t="shared" si="4"/>
        <v>Đúng</v>
      </c>
    </row>
    <row r="24" spans="1:28" s="5" customFormat="1" ht="15" customHeight="1" x14ac:dyDescent="0.2">
      <c r="A24" s="547"/>
      <c r="B24" s="555" t="s">
        <v>79</v>
      </c>
      <c r="C24" s="618">
        <f t="shared" si="5"/>
        <v>26</v>
      </c>
      <c r="D24" s="622"/>
      <c r="E24" s="622"/>
      <c r="F24" s="622"/>
      <c r="G24" s="622"/>
      <c r="H24" s="622"/>
      <c r="I24" s="622"/>
      <c r="J24" s="622">
        <v>1</v>
      </c>
      <c r="K24" s="622"/>
      <c r="L24" s="622">
        <v>0</v>
      </c>
      <c r="M24" s="622">
        <v>25</v>
      </c>
      <c r="N24" s="622">
        <v>6</v>
      </c>
      <c r="O24" s="622"/>
      <c r="P24" s="622">
        <v>2</v>
      </c>
      <c r="Q24" s="622">
        <v>7</v>
      </c>
      <c r="R24" s="622">
        <v>3</v>
      </c>
      <c r="S24" s="622">
        <v>5</v>
      </c>
      <c r="T24" s="622"/>
      <c r="U24" s="622"/>
      <c r="V24" s="622">
        <v>3</v>
      </c>
      <c r="W24" s="622">
        <v>26</v>
      </c>
      <c r="X24" s="622"/>
      <c r="Y24" s="622"/>
      <c r="Z24" s="90" t="str">
        <f t="shared" si="2"/>
        <v>Đúng</v>
      </c>
      <c r="AA24" s="90" t="str">
        <f t="shared" si="3"/>
        <v>Đúng</v>
      </c>
      <c r="AB24" s="90" t="str">
        <f t="shared" si="4"/>
        <v>Đúng</v>
      </c>
    </row>
    <row r="25" spans="1:28" s="5" customFormat="1" ht="15" customHeight="1" x14ac:dyDescent="0.2">
      <c r="A25" s="547"/>
      <c r="B25" s="555" t="s">
        <v>31</v>
      </c>
      <c r="C25" s="618">
        <f t="shared" si="5"/>
        <v>0</v>
      </c>
      <c r="D25" s="622"/>
      <c r="E25" s="622"/>
      <c r="F25" s="622"/>
      <c r="G25" s="622"/>
      <c r="H25" s="622"/>
      <c r="I25" s="622"/>
      <c r="J25" s="622"/>
      <c r="K25" s="622"/>
      <c r="L25" s="622"/>
      <c r="M25" s="622"/>
      <c r="N25" s="622"/>
      <c r="O25" s="622"/>
      <c r="P25" s="622"/>
      <c r="Q25" s="622"/>
      <c r="R25" s="622"/>
      <c r="S25" s="622"/>
      <c r="T25" s="622"/>
      <c r="U25" s="622"/>
      <c r="V25" s="622"/>
      <c r="W25" s="622"/>
      <c r="X25" s="622"/>
      <c r="Y25" s="622"/>
      <c r="Z25" s="90" t="str">
        <f t="shared" si="2"/>
        <v>Đúng</v>
      </c>
      <c r="AA25" s="90" t="str">
        <f t="shared" si="3"/>
        <v>Đúng</v>
      </c>
      <c r="AB25" s="90" t="str">
        <f t="shared" si="4"/>
        <v>Đúng</v>
      </c>
    </row>
    <row r="26" spans="1:28" s="5" customFormat="1" ht="15" customHeight="1" x14ac:dyDescent="0.2">
      <c r="A26" s="547"/>
      <c r="B26" s="555" t="s">
        <v>32</v>
      </c>
      <c r="C26" s="618">
        <f t="shared" si="5"/>
        <v>0</v>
      </c>
      <c r="D26" s="622"/>
      <c r="E26" s="622"/>
      <c r="F26" s="622"/>
      <c r="G26" s="622"/>
      <c r="H26" s="622"/>
      <c r="I26" s="622"/>
      <c r="J26" s="622"/>
      <c r="K26" s="622"/>
      <c r="L26" s="622"/>
      <c r="M26" s="622"/>
      <c r="N26" s="622"/>
      <c r="O26" s="622"/>
      <c r="P26" s="622"/>
      <c r="Q26" s="622"/>
      <c r="R26" s="622"/>
      <c r="S26" s="622"/>
      <c r="T26" s="622"/>
      <c r="U26" s="622"/>
      <c r="V26" s="622"/>
      <c r="W26" s="622"/>
      <c r="X26" s="622"/>
      <c r="Y26" s="622"/>
      <c r="Z26" s="90" t="str">
        <f t="shared" si="2"/>
        <v>Đúng</v>
      </c>
      <c r="AA26" s="90" t="str">
        <f t="shared" si="3"/>
        <v>Đúng</v>
      </c>
      <c r="AB26" s="90" t="str">
        <f t="shared" si="4"/>
        <v>Đúng</v>
      </c>
    </row>
    <row r="27" spans="1:28" s="5" customFormat="1" ht="15" customHeight="1" x14ac:dyDescent="0.2">
      <c r="A27" s="547"/>
      <c r="B27" s="555" t="s">
        <v>342</v>
      </c>
      <c r="C27" s="618">
        <f t="shared" si="5"/>
        <v>0</v>
      </c>
      <c r="D27" s="622"/>
      <c r="E27" s="622"/>
      <c r="F27" s="622"/>
      <c r="G27" s="622"/>
      <c r="H27" s="622"/>
      <c r="I27" s="622"/>
      <c r="J27" s="622"/>
      <c r="K27" s="622"/>
      <c r="L27" s="622"/>
      <c r="M27" s="622"/>
      <c r="N27" s="622"/>
      <c r="O27" s="622"/>
      <c r="P27" s="622"/>
      <c r="Q27" s="622"/>
      <c r="R27" s="622"/>
      <c r="S27" s="622"/>
      <c r="T27" s="622"/>
      <c r="U27" s="622"/>
      <c r="V27" s="622"/>
      <c r="W27" s="622"/>
      <c r="X27" s="622"/>
      <c r="Y27" s="622"/>
      <c r="Z27" s="90" t="str">
        <f t="shared" si="2"/>
        <v>Đúng</v>
      </c>
      <c r="AA27" s="90" t="str">
        <f t="shared" si="3"/>
        <v>Đúng</v>
      </c>
      <c r="AB27" s="90" t="str">
        <f t="shared" si="4"/>
        <v>Đúng</v>
      </c>
    </row>
    <row r="28" spans="1:28" s="5" customFormat="1" ht="15" customHeight="1" x14ac:dyDescent="0.2">
      <c r="A28" s="547"/>
      <c r="B28" s="555" t="s">
        <v>33</v>
      </c>
      <c r="C28" s="618">
        <f t="shared" si="5"/>
        <v>0</v>
      </c>
      <c r="D28" s="622"/>
      <c r="E28" s="622"/>
      <c r="F28" s="622"/>
      <c r="G28" s="622"/>
      <c r="H28" s="622"/>
      <c r="I28" s="622"/>
      <c r="J28" s="622"/>
      <c r="K28" s="622"/>
      <c r="L28" s="622"/>
      <c r="M28" s="622"/>
      <c r="N28" s="622"/>
      <c r="O28" s="622"/>
      <c r="P28" s="622"/>
      <c r="Q28" s="622"/>
      <c r="R28" s="622"/>
      <c r="S28" s="622"/>
      <c r="T28" s="622"/>
      <c r="U28" s="622"/>
      <c r="V28" s="622"/>
      <c r="W28" s="622"/>
      <c r="X28" s="622"/>
      <c r="Y28" s="622"/>
      <c r="Z28" s="90" t="str">
        <f t="shared" si="2"/>
        <v>Đúng</v>
      </c>
      <c r="AA28" s="90" t="str">
        <f t="shared" si="3"/>
        <v>Đúng</v>
      </c>
      <c r="AB28" s="90" t="str">
        <f t="shared" si="4"/>
        <v>Đúng</v>
      </c>
    </row>
    <row r="29" spans="1:28" s="5" customFormat="1" ht="15" customHeight="1" x14ac:dyDescent="0.2">
      <c r="A29" s="562"/>
      <c r="B29" s="550" t="s">
        <v>34</v>
      </c>
      <c r="C29" s="618">
        <f t="shared" si="5"/>
        <v>0</v>
      </c>
      <c r="D29" s="626"/>
      <c r="E29" s="626"/>
      <c r="F29" s="626"/>
      <c r="G29" s="626"/>
      <c r="H29" s="626"/>
      <c r="I29" s="626"/>
      <c r="J29" s="626"/>
      <c r="K29" s="626"/>
      <c r="L29" s="626"/>
      <c r="M29" s="626"/>
      <c r="N29" s="626"/>
      <c r="O29" s="626"/>
      <c r="P29" s="626"/>
      <c r="Q29" s="626"/>
      <c r="R29" s="626"/>
      <c r="S29" s="626"/>
      <c r="T29" s="626"/>
      <c r="U29" s="626"/>
      <c r="V29" s="626"/>
      <c r="W29" s="626"/>
      <c r="X29" s="626"/>
      <c r="Y29" s="626"/>
      <c r="Z29" s="90" t="str">
        <f t="shared" si="2"/>
        <v>Đúng</v>
      </c>
      <c r="AA29" s="90" t="str">
        <f t="shared" si="3"/>
        <v>Đúng</v>
      </c>
      <c r="AB29" s="90" t="str">
        <f t="shared" si="4"/>
        <v>Đúng</v>
      </c>
    </row>
    <row r="30" spans="1:28" s="5" customFormat="1" ht="15" customHeight="1" x14ac:dyDescent="0.2">
      <c r="A30" s="449" t="s">
        <v>35</v>
      </c>
      <c r="B30" s="668" t="s">
        <v>52</v>
      </c>
      <c r="C30" s="618">
        <f t="shared" si="5"/>
        <v>0</v>
      </c>
      <c r="D30" s="617">
        <f t="shared" ref="D30:H30" si="9">SUM(D31:D32)</f>
        <v>0</v>
      </c>
      <c r="E30" s="617">
        <f t="shared" si="9"/>
        <v>0</v>
      </c>
      <c r="F30" s="617">
        <f t="shared" si="9"/>
        <v>0</v>
      </c>
      <c r="G30" s="617">
        <f t="shared" si="9"/>
        <v>0</v>
      </c>
      <c r="H30" s="617">
        <f t="shared" si="9"/>
        <v>0</v>
      </c>
      <c r="I30" s="617">
        <f>SUM(I31:I32)</f>
        <v>0</v>
      </c>
      <c r="J30" s="617">
        <f t="shared" ref="J30" si="10">SUM(J31:J32)</f>
        <v>1</v>
      </c>
      <c r="K30" s="617">
        <f t="shared" ref="K30:L30" si="11">SUM(K31:K32)</f>
        <v>0</v>
      </c>
      <c r="L30" s="617">
        <f t="shared" si="11"/>
        <v>0</v>
      </c>
      <c r="M30" s="617">
        <f t="shared" ref="M30" si="12">SUM(M31:M32)</f>
        <v>26</v>
      </c>
      <c r="N30" s="632"/>
      <c r="O30" s="632"/>
      <c r="P30" s="632"/>
      <c r="Q30" s="632"/>
      <c r="R30" s="632"/>
      <c r="S30" s="632"/>
      <c r="T30" s="632"/>
      <c r="U30" s="632"/>
      <c r="V30" s="632"/>
      <c r="W30" s="632"/>
      <c r="X30" s="632"/>
      <c r="Y30" s="632"/>
      <c r="Z30" s="90"/>
      <c r="AA30" s="90"/>
      <c r="AB30" s="90"/>
    </row>
    <row r="31" spans="1:28" s="5" customFormat="1" ht="15" customHeight="1" x14ac:dyDescent="0.2">
      <c r="A31" s="588"/>
      <c r="B31" s="589" t="s">
        <v>97</v>
      </c>
      <c r="C31" s="618">
        <f t="shared" si="5"/>
        <v>26</v>
      </c>
      <c r="D31" s="619"/>
      <c r="E31" s="619"/>
      <c r="F31" s="619"/>
      <c r="G31" s="619"/>
      <c r="H31" s="619"/>
      <c r="I31" s="619"/>
      <c r="J31" s="619">
        <v>1</v>
      </c>
      <c r="K31" s="619"/>
      <c r="L31" s="619"/>
      <c r="M31" s="619">
        <v>26</v>
      </c>
      <c r="N31" s="633">
        <v>6</v>
      </c>
      <c r="O31" s="633"/>
      <c r="P31" s="633">
        <v>2</v>
      </c>
      <c r="Q31" s="633">
        <v>7</v>
      </c>
      <c r="R31" s="633">
        <v>3</v>
      </c>
      <c r="S31" s="633">
        <v>5</v>
      </c>
      <c r="T31" s="633"/>
      <c r="U31" s="633"/>
      <c r="V31" s="633">
        <v>3</v>
      </c>
      <c r="W31" s="633">
        <v>26</v>
      </c>
      <c r="X31" s="633"/>
      <c r="Y31" s="633"/>
      <c r="Z31" s="90"/>
      <c r="AA31" s="90"/>
      <c r="AB31" s="90"/>
    </row>
    <row r="32" spans="1:28" s="5" customFormat="1" ht="12" x14ac:dyDescent="0.2">
      <c r="A32" s="547"/>
      <c r="B32" s="555" t="s">
        <v>696</v>
      </c>
      <c r="C32" s="618">
        <f t="shared" si="5"/>
        <v>0</v>
      </c>
      <c r="D32" s="622"/>
      <c r="E32" s="622"/>
      <c r="F32" s="622"/>
      <c r="G32" s="622"/>
      <c r="H32" s="622"/>
      <c r="I32" s="622"/>
      <c r="J32" s="622"/>
      <c r="K32" s="622"/>
      <c r="L32" s="622"/>
      <c r="M32" s="622"/>
      <c r="N32" s="634"/>
      <c r="O32" s="634"/>
      <c r="P32" s="634"/>
      <c r="Q32" s="634"/>
      <c r="R32" s="634"/>
      <c r="S32" s="634"/>
      <c r="T32" s="634"/>
      <c r="U32" s="634"/>
      <c r="V32" s="634"/>
      <c r="W32" s="634"/>
      <c r="X32" s="634"/>
      <c r="Y32" s="634"/>
      <c r="Z32" s="90"/>
      <c r="AA32" s="90"/>
      <c r="AB32" s="90"/>
    </row>
    <row r="33" spans="1:28" s="5" customFormat="1" ht="12" x14ac:dyDescent="0.2">
      <c r="A33" s="562"/>
      <c r="B33" s="563" t="s">
        <v>624</v>
      </c>
      <c r="C33" s="618">
        <f t="shared" si="5"/>
        <v>0</v>
      </c>
      <c r="D33" s="629"/>
      <c r="E33" s="629"/>
      <c r="F33" s="629"/>
      <c r="G33" s="629"/>
      <c r="H33" s="629"/>
      <c r="I33" s="629"/>
      <c r="J33" s="629"/>
      <c r="K33" s="629"/>
      <c r="L33" s="629"/>
      <c r="M33" s="629"/>
      <c r="N33" s="635"/>
      <c r="O33" s="635"/>
      <c r="P33" s="635"/>
      <c r="Q33" s="635"/>
      <c r="R33" s="635"/>
      <c r="S33" s="635"/>
      <c r="T33" s="635"/>
      <c r="U33" s="635"/>
      <c r="V33" s="635"/>
      <c r="W33" s="635"/>
      <c r="X33" s="635"/>
      <c r="Y33" s="635"/>
      <c r="Z33" s="90"/>
      <c r="AA33" s="90"/>
      <c r="AB33" s="90"/>
    </row>
    <row r="34" spans="1:28" ht="15" x14ac:dyDescent="0.2">
      <c r="C34" s="9"/>
      <c r="D34" s="8"/>
      <c r="E34" s="8"/>
      <c r="F34" s="8"/>
      <c r="G34" s="8"/>
      <c r="H34" s="8"/>
      <c r="I34" s="8"/>
      <c r="J34" s="8"/>
      <c r="K34" s="8"/>
      <c r="L34" s="8"/>
      <c r="M34" s="8"/>
      <c r="N34" s="8"/>
      <c r="O34" s="8"/>
      <c r="P34" s="8"/>
      <c r="Q34" s="8"/>
      <c r="R34" s="8"/>
      <c r="S34" s="8"/>
      <c r="T34" s="8"/>
      <c r="U34" s="8"/>
      <c r="V34" s="8"/>
      <c r="W34" s="8"/>
      <c r="X34" s="8"/>
      <c r="Y34" s="8"/>
      <c r="Z34" s="59"/>
      <c r="AB34" s="59"/>
    </row>
    <row r="35" spans="1:28" ht="14.25" customHeight="1" x14ac:dyDescent="0.2">
      <c r="B35" s="83"/>
      <c r="C35" s="90" t="str">
        <f>IF(AND(C6=C22,C22=C30), "Đúng", "Sai")</f>
        <v>Sai</v>
      </c>
      <c r="D35" s="90" t="str">
        <f t="shared" ref="D35:M35" si="13">IF(AND(D6=D22,D22=D30), "Đúng", "Sai")</f>
        <v>Đúng</v>
      </c>
      <c r="E35" s="90" t="str">
        <f t="shared" si="13"/>
        <v>Đúng</v>
      </c>
      <c r="F35" s="90" t="str">
        <f t="shared" si="13"/>
        <v>Đúng</v>
      </c>
      <c r="G35" s="90" t="str">
        <f t="shared" si="13"/>
        <v>Đúng</v>
      </c>
      <c r="H35" s="90" t="str">
        <f t="shared" si="13"/>
        <v>Đúng</v>
      </c>
      <c r="I35" s="90" t="str">
        <f t="shared" si="13"/>
        <v>Đúng</v>
      </c>
      <c r="J35" s="90" t="str">
        <f t="shared" si="13"/>
        <v>Đúng</v>
      </c>
      <c r="K35" s="90" t="str">
        <f t="shared" si="13"/>
        <v>Đúng</v>
      </c>
      <c r="L35" s="90" t="str">
        <f t="shared" si="13"/>
        <v>Đúng</v>
      </c>
      <c r="M35" s="90" t="str">
        <f t="shared" si="13"/>
        <v>Sai</v>
      </c>
      <c r="N35" s="90" t="str">
        <f t="shared" ref="N35:Y35" si="14">IF(N6=N22, "Đúng", "Sai")</f>
        <v>Đúng</v>
      </c>
      <c r="O35" s="90" t="str">
        <f t="shared" si="14"/>
        <v>Đúng</v>
      </c>
      <c r="P35" s="90" t="str">
        <f t="shared" si="14"/>
        <v>Đúng</v>
      </c>
      <c r="Q35" s="90" t="str">
        <f t="shared" si="14"/>
        <v>Đúng</v>
      </c>
      <c r="R35" s="90" t="str">
        <f t="shared" si="14"/>
        <v>Đúng</v>
      </c>
      <c r="S35" s="90" t="str">
        <f t="shared" si="14"/>
        <v>Đúng</v>
      </c>
      <c r="T35" s="90" t="str">
        <f t="shared" si="14"/>
        <v>Đúng</v>
      </c>
      <c r="U35" s="90" t="str">
        <f t="shared" si="14"/>
        <v>Đúng</v>
      </c>
      <c r="V35" s="90" t="str">
        <f t="shared" si="14"/>
        <v>Đúng</v>
      </c>
      <c r="W35" s="90" t="str">
        <f t="shared" si="14"/>
        <v>Đúng</v>
      </c>
      <c r="X35" s="90" t="str">
        <f t="shared" si="14"/>
        <v>Đúng</v>
      </c>
      <c r="Y35" s="90" t="str">
        <f t="shared" si="14"/>
        <v>Đúng</v>
      </c>
      <c r="Z35" s="59"/>
      <c r="AB35" s="59"/>
    </row>
    <row r="36" spans="1:28" ht="15" x14ac:dyDescent="0.2">
      <c r="B36" s="83"/>
      <c r="C36" s="82"/>
      <c r="D36" s="79"/>
      <c r="E36" s="79"/>
      <c r="F36" s="79"/>
      <c r="G36" s="79"/>
      <c r="H36" s="79"/>
      <c r="I36" s="79"/>
      <c r="J36" s="79"/>
      <c r="K36" s="79"/>
      <c r="L36" s="79"/>
      <c r="M36" s="79"/>
      <c r="N36" s="79"/>
      <c r="O36" s="79"/>
      <c r="P36" s="79"/>
      <c r="Q36" s="79"/>
      <c r="R36" s="79"/>
      <c r="S36" s="79"/>
      <c r="T36" s="79"/>
      <c r="U36" s="79"/>
      <c r="V36" s="79"/>
      <c r="W36" s="79"/>
      <c r="X36" s="79"/>
      <c r="Y36" s="79"/>
    </row>
    <row r="37" spans="1:28" ht="15" x14ac:dyDescent="0.2">
      <c r="B37" s="83"/>
      <c r="C37" s="82"/>
      <c r="D37" s="79"/>
      <c r="E37" s="79"/>
      <c r="F37" s="79"/>
      <c r="G37" s="79"/>
      <c r="H37" s="79"/>
      <c r="I37" s="79"/>
      <c r="J37" s="79"/>
      <c r="K37" s="79"/>
      <c r="L37" s="79"/>
      <c r="M37" s="79"/>
      <c r="N37" s="79"/>
      <c r="O37" s="79"/>
      <c r="P37" s="79"/>
      <c r="Q37" s="79"/>
      <c r="R37" s="79"/>
      <c r="S37" s="79"/>
      <c r="T37" s="79"/>
      <c r="U37" s="79"/>
      <c r="V37" s="79"/>
      <c r="W37" s="79"/>
      <c r="X37" s="79"/>
      <c r="Y37" s="79"/>
    </row>
    <row r="38" spans="1:28" ht="15" x14ac:dyDescent="0.2">
      <c r="C38" s="9"/>
      <c r="D38" s="8"/>
      <c r="E38" s="8"/>
      <c r="F38" s="8"/>
      <c r="G38" s="8"/>
      <c r="H38" s="8"/>
      <c r="I38" s="8"/>
      <c r="J38" s="8"/>
      <c r="K38" s="8"/>
      <c r="L38" s="8"/>
      <c r="M38" s="8"/>
      <c r="N38" s="8"/>
      <c r="O38" s="8"/>
      <c r="P38" s="8"/>
      <c r="Q38" s="8"/>
      <c r="R38" s="8"/>
      <c r="S38" s="8"/>
      <c r="T38" s="8"/>
      <c r="U38" s="8"/>
      <c r="V38" s="8"/>
      <c r="W38" s="8"/>
      <c r="X38" s="8"/>
      <c r="Y38" s="8"/>
    </row>
  </sheetData>
  <sheetProtection formatCells="0" formatColumns="0" formatRows="0"/>
  <mergeCells count="10">
    <mergeCell ref="A1:W1"/>
    <mergeCell ref="A2:W2"/>
    <mergeCell ref="W3:Y3"/>
    <mergeCell ref="N3:V3"/>
    <mergeCell ref="A3:A4"/>
    <mergeCell ref="B3:B4"/>
    <mergeCell ref="C3:C4"/>
    <mergeCell ref="D3:M3"/>
    <mergeCell ref="X1:Y1"/>
    <mergeCell ref="X2:Y2"/>
  </mergeCells>
  <conditionalFormatting sqref="Z1:Z1048576">
    <cfRule type="cellIs" dxfId="44" priority="3" operator="equal">
      <formula>"Đúng"</formula>
    </cfRule>
  </conditionalFormatting>
  <conditionalFormatting sqref="AB1:AB1048576 AA6:AA33 A35:Y35 AA35:XFD35">
    <cfRule type="cellIs" dxfId="43" priority="6" operator="equal">
      <formula>"Đúng"</formula>
    </cfRule>
  </conditionalFormatting>
  <pageMargins left="0.17" right="0.19685039370078741" top="0.23622047244094491" bottom="0.23622047244094491" header="0" footer="0"/>
  <pageSetup paperSize="9" scale="9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C00000"/>
    <pageSetUpPr fitToPage="1"/>
  </sheetPr>
  <dimension ref="A1:AG30"/>
  <sheetViews>
    <sheetView zoomScale="70" zoomScaleNormal="70" workbookViewId="0">
      <selection activeCell="I4" sqref="I4"/>
    </sheetView>
  </sheetViews>
  <sheetFormatPr defaultColWidth="5.42578125" defaultRowHeight="15.75" x14ac:dyDescent="0.25"/>
  <cols>
    <col min="1" max="1" width="4.85546875" style="20" customWidth="1"/>
    <col min="2" max="2" width="35.28515625" style="2" customWidth="1"/>
    <col min="3" max="3" width="8.28515625" style="33" customWidth="1"/>
    <col min="4" max="6" width="6.85546875" style="2" customWidth="1"/>
    <col min="7" max="7" width="9" style="2" customWidth="1"/>
    <col min="8" max="10" width="6.85546875" style="2" customWidth="1"/>
    <col min="11" max="11" width="9.140625" style="2" customWidth="1"/>
    <col min="12" max="12" width="7.7109375" style="2" customWidth="1"/>
    <col min="13" max="13" width="8.85546875" style="2" customWidth="1"/>
    <col min="14" max="14" width="9.42578125" style="2" customWidth="1"/>
    <col min="15" max="15" width="8.140625" style="2" customWidth="1"/>
    <col min="16" max="16" width="8.42578125" style="2" customWidth="1"/>
    <col min="17" max="19" width="6.85546875" style="2" customWidth="1"/>
    <col min="20" max="20" width="9.28515625" style="8" customWidth="1"/>
    <col min="21" max="16384" width="5.42578125" style="2"/>
  </cols>
  <sheetData>
    <row r="1" spans="1:33" s="1" customFormat="1" ht="29.25" customHeight="1" x14ac:dyDescent="0.2">
      <c r="A1" s="877" t="s">
        <v>83</v>
      </c>
      <c r="B1" s="877"/>
      <c r="C1" s="877"/>
      <c r="D1" s="877"/>
      <c r="E1" s="877"/>
      <c r="F1" s="877"/>
      <c r="G1" s="877"/>
      <c r="H1" s="877"/>
      <c r="I1" s="877"/>
      <c r="J1" s="877"/>
      <c r="K1" s="877"/>
      <c r="L1" s="877"/>
      <c r="M1" s="877"/>
      <c r="N1" s="877"/>
      <c r="O1" s="877"/>
      <c r="P1" s="877"/>
      <c r="Q1" s="878"/>
      <c r="R1" s="939" t="s">
        <v>249</v>
      </c>
      <c r="S1" s="939"/>
      <c r="T1" s="263"/>
      <c r="V1" s="2"/>
      <c r="W1" s="2"/>
      <c r="X1" s="2"/>
    </row>
    <row r="2" spans="1:33" s="28" customFormat="1" ht="27" customHeight="1" x14ac:dyDescent="0.25">
      <c r="A2" s="901"/>
      <c r="B2" s="901"/>
      <c r="C2" s="188"/>
      <c r="D2" s="158"/>
      <c r="E2" s="158"/>
      <c r="F2" s="158"/>
      <c r="G2" s="158"/>
      <c r="H2" s="158"/>
      <c r="I2" s="158"/>
      <c r="J2" s="158"/>
      <c r="K2" s="158"/>
      <c r="L2" s="158"/>
      <c r="M2" s="158"/>
      <c r="N2" s="158"/>
      <c r="O2" s="158"/>
      <c r="P2" s="158"/>
      <c r="Q2" s="940" t="s">
        <v>84</v>
      </c>
      <c r="R2" s="940"/>
      <c r="S2" s="940"/>
      <c r="T2" s="260"/>
      <c r="AA2" s="941"/>
      <c r="AB2" s="941"/>
    </row>
    <row r="3" spans="1:33" s="29" customFormat="1" ht="27" customHeight="1" x14ac:dyDescent="0.2">
      <c r="A3" s="882" t="s">
        <v>225</v>
      </c>
      <c r="B3" s="882" t="s">
        <v>85</v>
      </c>
      <c r="C3" s="885" t="s">
        <v>86</v>
      </c>
      <c r="D3" s="891" t="s">
        <v>61</v>
      </c>
      <c r="E3" s="892"/>
      <c r="F3" s="893"/>
      <c r="G3" s="907" t="s">
        <v>87</v>
      </c>
      <c r="H3" s="907"/>
      <c r="I3" s="907"/>
      <c r="J3" s="907"/>
      <c r="K3" s="907" t="s">
        <v>64</v>
      </c>
      <c r="L3" s="907"/>
      <c r="M3" s="907"/>
      <c r="N3" s="907"/>
      <c r="O3" s="907"/>
      <c r="P3" s="907"/>
      <c r="Q3" s="907"/>
      <c r="R3" s="907"/>
      <c r="S3" s="907"/>
      <c r="T3" s="264"/>
      <c r="V3" s="1"/>
      <c r="W3" s="1"/>
      <c r="X3" s="1"/>
      <c r="Y3" s="1"/>
      <c r="Z3" s="1"/>
      <c r="AA3" s="1"/>
      <c r="AB3" s="1"/>
      <c r="AC3" s="1"/>
      <c r="AD3" s="1"/>
      <c r="AE3" s="1"/>
      <c r="AF3" s="1"/>
      <c r="AG3" s="1"/>
    </row>
    <row r="4" spans="1:33" s="21" customFormat="1" ht="181.5" customHeight="1" x14ac:dyDescent="0.2">
      <c r="A4" s="883"/>
      <c r="B4" s="883"/>
      <c r="C4" s="886"/>
      <c r="D4" s="147" t="s">
        <v>67</v>
      </c>
      <c r="E4" s="147" t="s">
        <v>68</v>
      </c>
      <c r="F4" s="147" t="s">
        <v>88</v>
      </c>
      <c r="G4" s="147" t="s">
        <v>71</v>
      </c>
      <c r="H4" s="147" t="s">
        <v>54</v>
      </c>
      <c r="I4" s="693" t="s">
        <v>481</v>
      </c>
      <c r="J4" s="147" t="s">
        <v>426</v>
      </c>
      <c r="K4" s="146" t="s">
        <v>447</v>
      </c>
      <c r="L4" s="146" t="s">
        <v>448</v>
      </c>
      <c r="M4" s="146" t="s">
        <v>346</v>
      </c>
      <c r="N4" s="146" t="s">
        <v>347</v>
      </c>
      <c r="O4" s="146" t="s">
        <v>361</v>
      </c>
      <c r="P4" s="146" t="s">
        <v>348</v>
      </c>
      <c r="Q4" s="146" t="s">
        <v>41</v>
      </c>
      <c r="R4" s="146" t="s">
        <v>40</v>
      </c>
      <c r="S4" s="146" t="s">
        <v>12</v>
      </c>
      <c r="T4" s="9"/>
    </row>
    <row r="5" spans="1:33" s="30" customFormat="1" ht="12" x14ac:dyDescent="0.2">
      <c r="A5" s="284">
        <v>1</v>
      </c>
      <c r="B5" s="284">
        <v>2</v>
      </c>
      <c r="C5" s="284">
        <v>3</v>
      </c>
      <c r="D5" s="284">
        <v>4</v>
      </c>
      <c r="E5" s="284">
        <v>5</v>
      </c>
      <c r="F5" s="284">
        <v>6</v>
      </c>
      <c r="G5" s="284">
        <v>7</v>
      </c>
      <c r="H5" s="284">
        <v>8</v>
      </c>
      <c r="I5" s="284">
        <v>9</v>
      </c>
      <c r="J5" s="284">
        <v>10</v>
      </c>
      <c r="K5" s="284">
        <v>11</v>
      </c>
      <c r="L5" s="284">
        <v>12</v>
      </c>
      <c r="M5" s="284">
        <v>13</v>
      </c>
      <c r="N5" s="284">
        <v>14</v>
      </c>
      <c r="O5" s="284">
        <v>15</v>
      </c>
      <c r="P5" s="284">
        <v>16</v>
      </c>
      <c r="Q5" s="284">
        <v>17</v>
      </c>
      <c r="R5" s="284">
        <v>18</v>
      </c>
      <c r="S5" s="284">
        <v>19</v>
      </c>
      <c r="T5" s="23"/>
    </row>
    <row r="6" spans="1:33" s="30" customFormat="1" ht="20.25" customHeight="1" x14ac:dyDescent="0.2">
      <c r="A6" s="237" t="s">
        <v>19</v>
      </c>
      <c r="B6" s="395" t="s">
        <v>365</v>
      </c>
      <c r="C6" s="315">
        <f t="shared" ref="C6:S6" si="0">SUM(C7:C15)</f>
        <v>0</v>
      </c>
      <c r="D6" s="315">
        <f t="shared" si="0"/>
        <v>0</v>
      </c>
      <c r="E6" s="315">
        <f t="shared" si="0"/>
        <v>0</v>
      </c>
      <c r="F6" s="315">
        <f t="shared" si="0"/>
        <v>0</v>
      </c>
      <c r="G6" s="315">
        <f t="shared" si="0"/>
        <v>0</v>
      </c>
      <c r="H6" s="315">
        <f t="shared" si="0"/>
        <v>0</v>
      </c>
      <c r="I6" s="315">
        <f t="shared" si="0"/>
        <v>0</v>
      </c>
      <c r="J6" s="315">
        <f t="shared" si="0"/>
        <v>0</v>
      </c>
      <c r="K6" s="315">
        <f t="shared" si="0"/>
        <v>0</v>
      </c>
      <c r="L6" s="315">
        <f t="shared" si="0"/>
        <v>0</v>
      </c>
      <c r="M6" s="315">
        <f t="shared" si="0"/>
        <v>0</v>
      </c>
      <c r="N6" s="315">
        <f t="shared" si="0"/>
        <v>0</v>
      </c>
      <c r="O6" s="315">
        <f t="shared" si="0"/>
        <v>0</v>
      </c>
      <c r="P6" s="315">
        <f t="shared" si="0"/>
        <v>0</v>
      </c>
      <c r="Q6" s="315">
        <f t="shared" si="0"/>
        <v>0</v>
      </c>
      <c r="R6" s="315">
        <f t="shared" si="0"/>
        <v>0</v>
      </c>
      <c r="S6" s="315">
        <f t="shared" si="0"/>
        <v>0</v>
      </c>
      <c r="T6" s="265" t="str">
        <f>IF((C6=SUM(G6:J6)),"Đúng","Sai")</f>
        <v>Đúng</v>
      </c>
      <c r="U6" s="265" t="str">
        <f>IF(AND(K6&lt;=C6,L6&lt;=C6,M6&lt;=C6,N6&lt;=C6,O6&lt;=C6,P6&lt;=C6,Q6&lt;=C6,R6&lt;=C6,S6&lt;=C6),"Đúng","Sai")</f>
        <v>Đúng</v>
      </c>
    </row>
    <row r="7" spans="1:33" s="31" customFormat="1" ht="20.25" customHeight="1" x14ac:dyDescent="0.2">
      <c r="A7" s="227"/>
      <c r="B7" s="453" t="s">
        <v>38</v>
      </c>
      <c r="C7" s="454">
        <f t="shared" ref="C7:C15" si="1">SUM(D7:F7)</f>
        <v>0</v>
      </c>
      <c r="D7" s="455"/>
      <c r="E7" s="455"/>
      <c r="F7" s="455"/>
      <c r="G7" s="455"/>
      <c r="H7" s="308"/>
      <c r="I7" s="308"/>
      <c r="J7" s="308"/>
      <c r="K7" s="456"/>
      <c r="L7" s="456"/>
      <c r="M7" s="456"/>
      <c r="N7" s="456"/>
      <c r="O7" s="455"/>
      <c r="P7" s="455"/>
      <c r="Q7" s="457"/>
      <c r="R7" s="455"/>
      <c r="S7" s="455"/>
      <c r="T7" s="265" t="str">
        <f t="shared" ref="T7:T20" si="2">IF((C7=SUM(G7:J7)),"Đúng","Sai")</f>
        <v>Đúng</v>
      </c>
      <c r="U7" s="265" t="str">
        <f t="shared" ref="U7:U20" si="3">IF(AND(K7&lt;=C7,L7&lt;=C7,M7&lt;=C7,N7&lt;=C7,O7&lt;=C7,P7&lt;=C7,Q7&lt;=C7,R7&lt;=C7,S7&lt;=C7),"Đúng","Sai")</f>
        <v>Đúng</v>
      </c>
    </row>
    <row r="8" spans="1:33" s="5" customFormat="1" ht="24.75" customHeight="1" x14ac:dyDescent="0.2">
      <c r="A8" s="227"/>
      <c r="B8" s="396" t="s">
        <v>635</v>
      </c>
      <c r="C8" s="454">
        <f t="shared" si="1"/>
        <v>0</v>
      </c>
      <c r="D8" s="297"/>
      <c r="E8" s="297"/>
      <c r="F8" s="297"/>
      <c r="G8" s="297"/>
      <c r="H8" s="308"/>
      <c r="I8" s="308"/>
      <c r="J8" s="308"/>
      <c r="K8" s="297"/>
      <c r="L8" s="297"/>
      <c r="M8" s="297"/>
      <c r="N8" s="297"/>
      <c r="O8" s="297"/>
      <c r="P8" s="297"/>
      <c r="Q8" s="297"/>
      <c r="R8" s="297"/>
      <c r="S8" s="297"/>
      <c r="T8" s="265" t="str">
        <f t="shared" si="2"/>
        <v>Đúng</v>
      </c>
      <c r="U8" s="265" t="str">
        <f t="shared" si="3"/>
        <v>Đúng</v>
      </c>
    </row>
    <row r="9" spans="1:33" s="5" customFormat="1" ht="20.25" customHeight="1" x14ac:dyDescent="0.2">
      <c r="A9" s="227"/>
      <c r="B9" s="396" t="s">
        <v>8</v>
      </c>
      <c r="C9" s="454">
        <f t="shared" si="1"/>
        <v>0</v>
      </c>
      <c r="D9" s="297"/>
      <c r="E9" s="297"/>
      <c r="F9" s="297"/>
      <c r="G9" s="297"/>
      <c r="H9" s="189"/>
      <c r="I9" s="308"/>
      <c r="J9" s="308"/>
      <c r="K9" s="297"/>
      <c r="L9" s="297"/>
      <c r="M9" s="297"/>
      <c r="N9" s="297"/>
      <c r="O9" s="297"/>
      <c r="P9" s="297"/>
      <c r="Q9" s="297"/>
      <c r="R9" s="297"/>
      <c r="S9" s="297"/>
      <c r="T9" s="265" t="str">
        <f t="shared" si="2"/>
        <v>Đúng</v>
      </c>
      <c r="U9" s="265" t="str">
        <f t="shared" si="3"/>
        <v>Đúng</v>
      </c>
    </row>
    <row r="10" spans="1:33" s="5" customFormat="1" ht="24.95" customHeight="1" x14ac:dyDescent="0.2">
      <c r="A10" s="227"/>
      <c r="B10" s="396" t="s">
        <v>481</v>
      </c>
      <c r="C10" s="454">
        <f t="shared" si="1"/>
        <v>0</v>
      </c>
      <c r="D10" s="297"/>
      <c r="E10" s="297"/>
      <c r="F10" s="297"/>
      <c r="G10" s="297"/>
      <c r="H10" s="297"/>
      <c r="I10" s="308"/>
      <c r="J10" s="308"/>
      <c r="K10" s="297"/>
      <c r="L10" s="297"/>
      <c r="M10" s="297"/>
      <c r="N10" s="297"/>
      <c r="O10" s="297"/>
      <c r="P10" s="297"/>
      <c r="Q10" s="297"/>
      <c r="R10" s="297"/>
      <c r="S10" s="297"/>
      <c r="T10" s="265" t="str">
        <f t="shared" si="2"/>
        <v>Đúng</v>
      </c>
      <c r="U10" s="265" t="str">
        <f t="shared" si="3"/>
        <v>Đúng</v>
      </c>
    </row>
    <row r="11" spans="1:33" s="5" customFormat="1" ht="24.95" customHeight="1" x14ac:dyDescent="0.2">
      <c r="A11" s="227"/>
      <c r="B11" s="396" t="s">
        <v>482</v>
      </c>
      <c r="C11" s="454">
        <f t="shared" si="1"/>
        <v>0</v>
      </c>
      <c r="D11" s="297"/>
      <c r="E11" s="297"/>
      <c r="F11" s="297"/>
      <c r="G11" s="297"/>
      <c r="H11" s="297"/>
      <c r="I11" s="297"/>
      <c r="J11" s="308"/>
      <c r="K11" s="297"/>
      <c r="L11" s="297"/>
      <c r="M11" s="297"/>
      <c r="N11" s="297"/>
      <c r="O11" s="297"/>
      <c r="P11" s="297"/>
      <c r="Q11" s="297"/>
      <c r="R11" s="297"/>
      <c r="S11" s="297"/>
      <c r="T11" s="265" t="str">
        <f t="shared" si="2"/>
        <v>Đúng</v>
      </c>
      <c r="U11" s="265" t="str">
        <f t="shared" si="3"/>
        <v>Đúng</v>
      </c>
    </row>
    <row r="12" spans="1:33" s="5" customFormat="1" ht="20.25" customHeight="1" x14ac:dyDescent="0.2">
      <c r="A12" s="227"/>
      <c r="B12" s="396" t="s">
        <v>90</v>
      </c>
      <c r="C12" s="454">
        <f t="shared" si="1"/>
        <v>0</v>
      </c>
      <c r="D12" s="297"/>
      <c r="E12" s="297"/>
      <c r="F12" s="297"/>
      <c r="G12" s="297"/>
      <c r="H12" s="297"/>
      <c r="I12" s="297"/>
      <c r="J12" s="308"/>
      <c r="K12" s="297"/>
      <c r="L12" s="297"/>
      <c r="M12" s="297"/>
      <c r="N12" s="297"/>
      <c r="O12" s="297"/>
      <c r="P12" s="297"/>
      <c r="Q12" s="297"/>
      <c r="R12" s="297"/>
      <c r="S12" s="297"/>
      <c r="T12" s="265" t="str">
        <f t="shared" si="2"/>
        <v>Đúng</v>
      </c>
      <c r="U12" s="265" t="str">
        <f t="shared" si="3"/>
        <v>Đúng</v>
      </c>
    </row>
    <row r="13" spans="1:33" s="5" customFormat="1" ht="20.25" customHeight="1" x14ac:dyDescent="0.2">
      <c r="A13" s="227"/>
      <c r="B13" s="396" t="s">
        <v>91</v>
      </c>
      <c r="C13" s="454">
        <f t="shared" si="1"/>
        <v>0</v>
      </c>
      <c r="D13" s="297"/>
      <c r="E13" s="297"/>
      <c r="F13" s="297"/>
      <c r="G13" s="297"/>
      <c r="H13" s="297"/>
      <c r="I13" s="297"/>
      <c r="J13" s="297"/>
      <c r="K13" s="297"/>
      <c r="L13" s="297"/>
      <c r="M13" s="297"/>
      <c r="N13" s="297"/>
      <c r="O13" s="297"/>
      <c r="P13" s="297"/>
      <c r="Q13" s="297"/>
      <c r="R13" s="297"/>
      <c r="S13" s="297"/>
      <c r="T13" s="265" t="str">
        <f t="shared" si="2"/>
        <v>Đúng</v>
      </c>
      <c r="U13" s="265" t="str">
        <f t="shared" si="3"/>
        <v>Đúng</v>
      </c>
    </row>
    <row r="14" spans="1:33" s="5" customFormat="1" ht="20.25" customHeight="1" x14ac:dyDescent="0.2">
      <c r="A14" s="227"/>
      <c r="B14" s="396" t="s">
        <v>238</v>
      </c>
      <c r="C14" s="454">
        <f t="shared" si="1"/>
        <v>0</v>
      </c>
      <c r="D14" s="297"/>
      <c r="E14" s="297"/>
      <c r="F14" s="297"/>
      <c r="G14" s="297"/>
      <c r="H14" s="297"/>
      <c r="I14" s="297"/>
      <c r="J14" s="297"/>
      <c r="K14" s="297"/>
      <c r="L14" s="297"/>
      <c r="M14" s="297"/>
      <c r="N14" s="297"/>
      <c r="O14" s="297"/>
      <c r="P14" s="297"/>
      <c r="Q14" s="297"/>
      <c r="R14" s="297"/>
      <c r="S14" s="297"/>
      <c r="T14" s="265" t="str">
        <f t="shared" si="2"/>
        <v>Đúng</v>
      </c>
      <c r="U14" s="265" t="str">
        <f t="shared" si="3"/>
        <v>Đúng</v>
      </c>
    </row>
    <row r="15" spans="1:33" s="5" customFormat="1" ht="20.25" customHeight="1" x14ac:dyDescent="0.2">
      <c r="A15" s="230"/>
      <c r="B15" s="399" t="s">
        <v>286</v>
      </c>
      <c r="C15" s="317">
        <f t="shared" si="1"/>
        <v>0</v>
      </c>
      <c r="D15" s="311"/>
      <c r="E15" s="311"/>
      <c r="F15" s="311"/>
      <c r="G15" s="311"/>
      <c r="H15" s="311"/>
      <c r="I15" s="311"/>
      <c r="J15" s="311"/>
      <c r="K15" s="311"/>
      <c r="L15" s="311"/>
      <c r="M15" s="311"/>
      <c r="N15" s="311"/>
      <c r="O15" s="311"/>
      <c r="P15" s="311"/>
      <c r="Q15" s="311"/>
      <c r="R15" s="311"/>
      <c r="S15" s="311"/>
      <c r="T15" s="265" t="str">
        <f t="shared" si="2"/>
        <v>Đúng</v>
      </c>
      <c r="U15" s="265" t="str">
        <f t="shared" si="3"/>
        <v>Đúng</v>
      </c>
    </row>
    <row r="16" spans="1:33" s="32" customFormat="1" ht="20.25" customHeight="1" x14ac:dyDescent="0.2">
      <c r="A16" s="237" t="s">
        <v>23</v>
      </c>
      <c r="B16" s="395" t="s">
        <v>366</v>
      </c>
      <c r="C16" s="315">
        <f>SUM(C17:C20)</f>
        <v>0</v>
      </c>
      <c r="D16" s="315">
        <f t="shared" ref="D16:S16" si="4">SUM(D17:D20)</f>
        <v>0</v>
      </c>
      <c r="E16" s="315">
        <f t="shared" si="4"/>
        <v>0</v>
      </c>
      <c r="F16" s="315">
        <f t="shared" si="4"/>
        <v>0</v>
      </c>
      <c r="G16" s="315">
        <f t="shared" si="4"/>
        <v>0</v>
      </c>
      <c r="H16" s="315">
        <f t="shared" si="4"/>
        <v>0</v>
      </c>
      <c r="I16" s="315">
        <f t="shared" si="4"/>
        <v>0</v>
      </c>
      <c r="J16" s="315">
        <f t="shared" si="4"/>
        <v>0</v>
      </c>
      <c r="K16" s="315">
        <f t="shared" si="4"/>
        <v>0</v>
      </c>
      <c r="L16" s="315">
        <f t="shared" si="4"/>
        <v>0</v>
      </c>
      <c r="M16" s="315">
        <f t="shared" si="4"/>
        <v>0</v>
      </c>
      <c r="N16" s="315">
        <f t="shared" si="4"/>
        <v>0</v>
      </c>
      <c r="O16" s="315">
        <f t="shared" si="4"/>
        <v>0</v>
      </c>
      <c r="P16" s="315">
        <f t="shared" si="4"/>
        <v>0</v>
      </c>
      <c r="Q16" s="315">
        <f t="shared" si="4"/>
        <v>0</v>
      </c>
      <c r="R16" s="315">
        <f t="shared" si="4"/>
        <v>0</v>
      </c>
      <c r="S16" s="315">
        <f t="shared" si="4"/>
        <v>0</v>
      </c>
      <c r="T16" s="265" t="str">
        <f t="shared" si="2"/>
        <v>Đúng</v>
      </c>
      <c r="U16" s="265" t="str">
        <f t="shared" si="3"/>
        <v>Đúng</v>
      </c>
    </row>
    <row r="17" spans="1:21" s="5" customFormat="1" ht="20.25" customHeight="1" x14ac:dyDescent="0.2">
      <c r="A17" s="224"/>
      <c r="B17" s="214" t="s">
        <v>358</v>
      </c>
      <c r="C17" s="454">
        <f t="shared" ref="C17:C20" si="5">SUM(D17:F17)</f>
        <v>0</v>
      </c>
      <c r="D17" s="297"/>
      <c r="E17" s="297"/>
      <c r="F17" s="297"/>
      <c r="G17" s="297"/>
      <c r="H17" s="297"/>
      <c r="I17" s="297"/>
      <c r="J17" s="297"/>
      <c r="K17" s="458"/>
      <c r="L17" s="458"/>
      <c r="M17" s="458"/>
      <c r="N17" s="458"/>
      <c r="O17" s="458"/>
      <c r="P17" s="458"/>
      <c r="Q17" s="458"/>
      <c r="R17" s="458"/>
      <c r="S17" s="458"/>
      <c r="T17" s="265" t="str">
        <f t="shared" si="2"/>
        <v>Đúng</v>
      </c>
      <c r="U17" s="265" t="str">
        <f t="shared" si="3"/>
        <v>Đúng</v>
      </c>
    </row>
    <row r="18" spans="1:21" s="5" customFormat="1" ht="20.25" customHeight="1" x14ac:dyDescent="0.2">
      <c r="A18" s="227"/>
      <c r="B18" s="215" t="s">
        <v>352</v>
      </c>
      <c r="C18" s="454">
        <f t="shared" si="5"/>
        <v>0</v>
      </c>
      <c r="D18" s="297"/>
      <c r="E18" s="297"/>
      <c r="F18" s="297"/>
      <c r="G18" s="297"/>
      <c r="H18" s="297"/>
      <c r="I18" s="297"/>
      <c r="J18" s="297"/>
      <c r="K18" s="458"/>
      <c r="L18" s="458"/>
      <c r="M18" s="458"/>
      <c r="N18" s="458"/>
      <c r="O18" s="458"/>
      <c r="P18" s="458"/>
      <c r="Q18" s="458"/>
      <c r="R18" s="458"/>
      <c r="S18" s="458"/>
      <c r="T18" s="265" t="str">
        <f t="shared" si="2"/>
        <v>Đúng</v>
      </c>
      <c r="U18" s="265" t="str">
        <f t="shared" si="3"/>
        <v>Đúng</v>
      </c>
    </row>
    <row r="19" spans="1:21" s="5" customFormat="1" ht="20.25" customHeight="1" x14ac:dyDescent="0.2">
      <c r="A19" s="227"/>
      <c r="B19" s="215" t="s">
        <v>353</v>
      </c>
      <c r="C19" s="454">
        <f t="shared" si="5"/>
        <v>0</v>
      </c>
      <c r="D19" s="297"/>
      <c r="E19" s="297"/>
      <c r="F19" s="297"/>
      <c r="G19" s="297"/>
      <c r="H19" s="297"/>
      <c r="I19" s="297"/>
      <c r="J19" s="297"/>
      <c r="K19" s="458"/>
      <c r="L19" s="458"/>
      <c r="M19" s="458"/>
      <c r="N19" s="458"/>
      <c r="O19" s="458"/>
      <c r="P19" s="458"/>
      <c r="Q19" s="458"/>
      <c r="R19" s="458"/>
      <c r="S19" s="458"/>
      <c r="T19" s="265" t="str">
        <f t="shared" si="2"/>
        <v>Đúng</v>
      </c>
      <c r="U19" s="265" t="str">
        <f t="shared" si="3"/>
        <v>Đúng</v>
      </c>
    </row>
    <row r="20" spans="1:21" s="5" customFormat="1" ht="24.95" customHeight="1" x14ac:dyDescent="0.2">
      <c r="A20" s="230"/>
      <c r="B20" s="216" t="s">
        <v>440</v>
      </c>
      <c r="C20" s="317">
        <f t="shared" si="5"/>
        <v>0</v>
      </c>
      <c r="D20" s="311"/>
      <c r="E20" s="311"/>
      <c r="F20" s="311"/>
      <c r="G20" s="311"/>
      <c r="H20" s="311"/>
      <c r="I20" s="311"/>
      <c r="J20" s="311"/>
      <c r="K20" s="336"/>
      <c r="L20" s="336"/>
      <c r="M20" s="336"/>
      <c r="N20" s="336"/>
      <c r="O20" s="336"/>
      <c r="P20" s="336"/>
      <c r="Q20" s="336"/>
      <c r="R20" s="336"/>
      <c r="S20" s="336"/>
      <c r="T20" s="265" t="str">
        <f t="shared" si="2"/>
        <v>Đúng</v>
      </c>
      <c r="U20" s="265" t="str">
        <f t="shared" si="3"/>
        <v>Đúng</v>
      </c>
    </row>
    <row r="21" spans="1:21" s="5" customFormat="1" ht="20.25" customHeight="1" x14ac:dyDescent="0.2">
      <c r="A21" s="237" t="s">
        <v>28</v>
      </c>
      <c r="B21" s="395" t="s">
        <v>87</v>
      </c>
      <c r="C21" s="315">
        <f>SUM(C22:C25)</f>
        <v>0</v>
      </c>
      <c r="D21" s="315">
        <f t="shared" ref="D21:F21" si="6">SUM(D22:D25)</f>
        <v>0</v>
      </c>
      <c r="E21" s="315">
        <f t="shared" si="6"/>
        <v>0</v>
      </c>
      <c r="F21" s="315">
        <f t="shared" si="6"/>
        <v>0</v>
      </c>
      <c r="G21" s="463"/>
      <c r="H21" s="463"/>
      <c r="I21" s="463"/>
      <c r="J21" s="463"/>
      <c r="K21" s="463"/>
      <c r="L21" s="463"/>
      <c r="M21" s="463"/>
      <c r="N21" s="463"/>
      <c r="O21" s="463"/>
      <c r="P21" s="463"/>
      <c r="Q21" s="463"/>
      <c r="R21" s="463"/>
      <c r="S21" s="463"/>
      <c r="T21" s="265"/>
      <c r="U21" s="265"/>
    </row>
    <row r="22" spans="1:21" s="5" customFormat="1" ht="20.25" customHeight="1" x14ac:dyDescent="0.2">
      <c r="A22" s="459"/>
      <c r="B22" s="451" t="s">
        <v>71</v>
      </c>
      <c r="C22" s="460">
        <f>SUM(D22:F22)</f>
        <v>0</v>
      </c>
      <c r="D22" s="461"/>
      <c r="E22" s="461"/>
      <c r="F22" s="461"/>
      <c r="G22" s="464"/>
      <c r="H22" s="464"/>
      <c r="I22" s="464"/>
      <c r="J22" s="464"/>
      <c r="K22" s="464"/>
      <c r="L22" s="464"/>
      <c r="M22" s="464"/>
      <c r="N22" s="464"/>
      <c r="O22" s="464"/>
      <c r="P22" s="464"/>
      <c r="Q22" s="464"/>
      <c r="R22" s="464"/>
      <c r="S22" s="464"/>
      <c r="T22" s="265"/>
      <c r="U22" s="265"/>
    </row>
    <row r="23" spans="1:21" s="5" customFormat="1" ht="20.25" customHeight="1" x14ac:dyDescent="0.2">
      <c r="A23" s="227"/>
      <c r="B23" s="215" t="s">
        <v>54</v>
      </c>
      <c r="C23" s="454">
        <f>SUM(D23:F23)</f>
        <v>0</v>
      </c>
      <c r="D23" s="297"/>
      <c r="E23" s="297"/>
      <c r="F23" s="297"/>
      <c r="G23" s="465"/>
      <c r="H23" s="465"/>
      <c r="I23" s="465"/>
      <c r="J23" s="465"/>
      <c r="K23" s="465"/>
      <c r="L23" s="465"/>
      <c r="M23" s="465"/>
      <c r="N23" s="465"/>
      <c r="O23" s="465"/>
      <c r="P23" s="465"/>
      <c r="Q23" s="465"/>
      <c r="R23" s="465"/>
      <c r="S23" s="465"/>
      <c r="T23" s="265"/>
      <c r="U23" s="265"/>
    </row>
    <row r="24" spans="1:21" s="5" customFormat="1" ht="24.95" customHeight="1" x14ac:dyDescent="0.2">
      <c r="A24" s="227"/>
      <c r="B24" s="215" t="s">
        <v>481</v>
      </c>
      <c r="C24" s="454">
        <f>SUM(D24:F24)</f>
        <v>0</v>
      </c>
      <c r="D24" s="297"/>
      <c r="E24" s="297"/>
      <c r="F24" s="297"/>
      <c r="G24" s="465"/>
      <c r="H24" s="465"/>
      <c r="I24" s="465"/>
      <c r="J24" s="465"/>
      <c r="K24" s="465"/>
      <c r="L24" s="465"/>
      <c r="M24" s="465"/>
      <c r="N24" s="465"/>
      <c r="O24" s="465"/>
      <c r="P24" s="465"/>
      <c r="Q24" s="465"/>
      <c r="R24" s="465"/>
      <c r="S24" s="465"/>
      <c r="T24" s="265"/>
      <c r="U24" s="265"/>
    </row>
    <row r="25" spans="1:21" s="5" customFormat="1" ht="20.25" customHeight="1" x14ac:dyDescent="0.2">
      <c r="A25" s="230"/>
      <c r="B25" s="216" t="s">
        <v>426</v>
      </c>
      <c r="C25" s="317">
        <f>SUM(D25:F25)</f>
        <v>0</v>
      </c>
      <c r="D25" s="311"/>
      <c r="E25" s="311"/>
      <c r="F25" s="311"/>
      <c r="G25" s="466"/>
      <c r="H25" s="466"/>
      <c r="I25" s="466"/>
      <c r="J25" s="466"/>
      <c r="K25" s="466"/>
      <c r="L25" s="466"/>
      <c r="M25" s="466"/>
      <c r="N25" s="466"/>
      <c r="O25" s="466"/>
      <c r="P25" s="466"/>
      <c r="Q25" s="466"/>
      <c r="R25" s="466"/>
      <c r="S25" s="466"/>
      <c r="T25" s="265"/>
      <c r="U25" s="265"/>
    </row>
    <row r="26" spans="1:21" s="8" customFormat="1" ht="23.25" customHeight="1" x14ac:dyDescent="0.2">
      <c r="A26" s="9"/>
      <c r="C26" s="90" t="str">
        <f t="shared" ref="C26:S26" si="7">IF(C6=C16,"Đúng","Sai")</f>
        <v>Đúng</v>
      </c>
      <c r="D26" s="90" t="str">
        <f t="shared" si="7"/>
        <v>Đúng</v>
      </c>
      <c r="E26" s="90" t="str">
        <f t="shared" si="7"/>
        <v>Đúng</v>
      </c>
      <c r="F26" s="90" t="str">
        <f t="shared" si="7"/>
        <v>Đúng</v>
      </c>
      <c r="G26" s="90" t="str">
        <f t="shared" si="7"/>
        <v>Đúng</v>
      </c>
      <c r="H26" s="90" t="str">
        <f t="shared" si="7"/>
        <v>Đúng</v>
      </c>
      <c r="I26" s="90" t="str">
        <f t="shared" si="7"/>
        <v>Đúng</v>
      </c>
      <c r="J26" s="90" t="str">
        <f t="shared" si="7"/>
        <v>Đúng</v>
      </c>
      <c r="K26" s="90" t="str">
        <f t="shared" si="7"/>
        <v>Đúng</v>
      </c>
      <c r="L26" s="90" t="str">
        <f t="shared" si="7"/>
        <v>Đúng</v>
      </c>
      <c r="M26" s="90" t="str">
        <f t="shared" si="7"/>
        <v>Đúng</v>
      </c>
      <c r="N26" s="90" t="str">
        <f t="shared" si="7"/>
        <v>Đúng</v>
      </c>
      <c r="O26" s="90" t="str">
        <f t="shared" si="7"/>
        <v>Đúng</v>
      </c>
      <c r="P26" s="90" t="str">
        <f t="shared" si="7"/>
        <v>Đúng</v>
      </c>
      <c r="Q26" s="90" t="str">
        <f t="shared" si="7"/>
        <v>Đúng</v>
      </c>
      <c r="R26" s="90" t="str">
        <f t="shared" si="7"/>
        <v>Đúng</v>
      </c>
      <c r="S26" s="90" t="str">
        <f t="shared" si="7"/>
        <v>Đúng</v>
      </c>
      <c r="T26" s="263"/>
      <c r="U26" s="263"/>
    </row>
    <row r="27" spans="1:21" s="8" customFormat="1" ht="13.5" customHeight="1" x14ac:dyDescent="0.2">
      <c r="A27" s="9"/>
      <c r="C27" s="263"/>
      <c r="D27" s="263"/>
      <c r="E27" s="263"/>
      <c r="F27" s="264"/>
      <c r="G27" s="90"/>
      <c r="H27" s="264"/>
      <c r="I27" s="264"/>
      <c r="J27" s="264"/>
      <c r="K27" s="263"/>
      <c r="L27" s="263"/>
      <c r="M27" s="263"/>
      <c r="N27" s="263"/>
      <c r="O27" s="263"/>
      <c r="P27" s="263"/>
      <c r="Q27" s="263"/>
      <c r="R27" s="263"/>
      <c r="S27" s="263"/>
      <c r="T27" s="263"/>
      <c r="U27" s="263"/>
    </row>
    <row r="28" spans="1:21" s="8" customFormat="1" ht="11.25" x14ac:dyDescent="0.2">
      <c r="A28" s="9"/>
      <c r="C28" s="90"/>
      <c r="D28" s="263"/>
      <c r="E28" s="263"/>
      <c r="F28" s="264"/>
      <c r="G28" s="90"/>
      <c r="H28" s="264"/>
      <c r="I28" s="264"/>
      <c r="J28" s="264"/>
      <c r="K28" s="263"/>
      <c r="L28" s="263"/>
      <c r="M28" s="263"/>
      <c r="N28" s="263"/>
      <c r="O28" s="263"/>
      <c r="P28" s="263"/>
      <c r="Q28" s="263"/>
      <c r="R28" s="263"/>
      <c r="S28" s="263"/>
      <c r="T28" s="263"/>
      <c r="U28" s="263"/>
    </row>
    <row r="29" spans="1:21" s="8" customFormat="1" ht="18" customHeight="1" x14ac:dyDescent="0.2">
      <c r="A29" s="9"/>
      <c r="C29" s="90"/>
      <c r="D29" s="263"/>
      <c r="E29" s="263"/>
      <c r="F29" s="264"/>
      <c r="G29" s="90"/>
      <c r="H29" s="264"/>
      <c r="I29" s="264"/>
      <c r="J29" s="264"/>
      <c r="K29" s="263"/>
      <c r="L29" s="263"/>
      <c r="M29" s="263"/>
      <c r="N29" s="263"/>
      <c r="O29" s="263"/>
      <c r="P29" s="263"/>
      <c r="Q29" s="263"/>
      <c r="R29" s="263"/>
      <c r="S29" s="263"/>
      <c r="T29" s="263"/>
      <c r="U29" s="263"/>
    </row>
    <row r="30" spans="1:21" x14ac:dyDescent="0.25">
      <c r="F30" s="87"/>
      <c r="G30" s="87"/>
      <c r="H30" s="87"/>
      <c r="I30" s="87"/>
      <c r="J30" s="87"/>
      <c r="T30" s="263"/>
      <c r="U30" s="59"/>
    </row>
  </sheetData>
  <sheetProtection formatCells="0" formatColumns="0" formatRows="0"/>
  <mergeCells count="11">
    <mergeCell ref="A1:Q1"/>
    <mergeCell ref="R1:S1"/>
    <mergeCell ref="A2:B2"/>
    <mergeCell ref="Q2:S2"/>
    <mergeCell ref="AA2:AB2"/>
    <mergeCell ref="K3:S3"/>
    <mergeCell ref="A3:A4"/>
    <mergeCell ref="B3:B4"/>
    <mergeCell ref="C3:C4"/>
    <mergeCell ref="D3:F3"/>
    <mergeCell ref="G3:J3"/>
  </mergeCells>
  <conditionalFormatting sqref="T1:T1048576 U6:U25 A26:XFD29">
    <cfRule type="cellIs" dxfId="42" priority="4" operator="equal">
      <formula>"Đúng"</formula>
    </cfRule>
  </conditionalFormatting>
  <pageMargins left="0.51181102362204722" right="0.23622047244094491" top="0.23622047244094491" bottom="0.23622047244094491" header="0" footer="0"/>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pageSetUpPr fitToPage="1"/>
  </sheetPr>
  <dimension ref="A1:AO47"/>
  <sheetViews>
    <sheetView zoomScale="80" zoomScaleNormal="80" workbookViewId="0">
      <selection activeCell="H10" sqref="H10"/>
    </sheetView>
  </sheetViews>
  <sheetFormatPr defaultColWidth="5.42578125" defaultRowHeight="15.75" x14ac:dyDescent="0.25"/>
  <cols>
    <col min="1" max="1" width="4.140625" style="20" customWidth="1"/>
    <col min="2" max="2" width="33.42578125" style="2" customWidth="1"/>
    <col min="3" max="3" width="9.42578125" style="19" customWidth="1"/>
    <col min="4" max="4" width="7.85546875" style="2" customWidth="1"/>
    <col min="5" max="5" width="6.140625" style="2" customWidth="1"/>
    <col min="6" max="6" width="5.7109375" style="2" customWidth="1"/>
    <col min="7" max="7" width="5.42578125" style="2" customWidth="1"/>
    <col min="8" max="10" width="5.28515625" style="2" customWidth="1"/>
    <col min="11" max="11" width="5" style="2" customWidth="1"/>
    <col min="12" max="13" width="5.28515625" style="2" customWidth="1"/>
    <col min="14" max="15" width="5.140625" style="2" customWidth="1"/>
    <col min="16" max="17" width="5.28515625" style="2" customWidth="1"/>
    <col min="18" max="18" width="5.140625" style="2" customWidth="1"/>
    <col min="19" max="19" width="5.28515625" style="2" customWidth="1"/>
    <col min="20" max="20" width="6.42578125" style="2" customWidth="1"/>
    <col min="21" max="21" width="5.85546875" style="2" customWidth="1"/>
    <col min="22" max="22" width="5.140625" style="2" customWidth="1"/>
    <col min="23" max="23" width="5" style="2" customWidth="1"/>
    <col min="24" max="24" width="5.28515625" style="2" customWidth="1"/>
    <col min="25" max="25" width="5.140625" style="2" customWidth="1"/>
    <col min="26" max="26" width="5" style="2" customWidth="1"/>
    <col min="27" max="27" width="5.42578125" style="2" customWidth="1"/>
    <col min="28" max="29" width="4.7109375" style="2" customWidth="1"/>
    <col min="30" max="30" width="5.42578125" style="2" customWidth="1"/>
    <col min="31" max="31" width="7.42578125" style="2" customWidth="1"/>
    <col min="32" max="33" width="6.28515625" style="2" customWidth="1"/>
    <col min="34" max="16384" width="5.42578125" style="2"/>
  </cols>
  <sheetData>
    <row r="1" spans="1:41" s="1" customFormat="1" ht="24.75" customHeight="1" x14ac:dyDescent="0.2">
      <c r="A1" s="877" t="s">
        <v>58</v>
      </c>
      <c r="B1" s="877"/>
      <c r="C1" s="877"/>
      <c r="D1" s="877"/>
      <c r="E1" s="877"/>
      <c r="F1" s="877"/>
      <c r="G1" s="877"/>
      <c r="H1" s="877"/>
      <c r="I1" s="877"/>
      <c r="J1" s="877"/>
      <c r="K1" s="877"/>
      <c r="L1" s="877"/>
      <c r="M1" s="877"/>
      <c r="N1" s="877"/>
      <c r="O1" s="877"/>
      <c r="P1" s="877"/>
      <c r="Q1" s="877"/>
      <c r="R1" s="877"/>
      <c r="S1" s="877"/>
      <c r="T1" s="877"/>
      <c r="U1" s="877"/>
      <c r="V1" s="877"/>
      <c r="W1" s="877"/>
      <c r="X1" s="877"/>
      <c r="Y1" s="877"/>
      <c r="Z1" s="877"/>
      <c r="AA1" s="877"/>
      <c r="AB1" s="939" t="s">
        <v>250</v>
      </c>
      <c r="AC1" s="939"/>
      <c r="AD1" s="939"/>
      <c r="AM1" s="941"/>
      <c r="AN1" s="941"/>
      <c r="AO1" s="941"/>
    </row>
    <row r="2" spans="1:41" ht="19.5" customHeight="1" x14ac:dyDescent="0.25">
      <c r="A2" s="901"/>
      <c r="B2" s="901"/>
      <c r="Z2" s="951" t="s">
        <v>368</v>
      </c>
      <c r="AA2" s="951"/>
      <c r="AB2" s="951"/>
      <c r="AC2" s="951"/>
      <c r="AD2" s="951"/>
      <c r="AE2" s="218"/>
    </row>
    <row r="3" spans="1:41" s="21" customFormat="1" ht="21.75" customHeight="1" x14ac:dyDescent="0.2">
      <c r="A3" s="903" t="s">
        <v>225</v>
      </c>
      <c r="B3" s="903" t="s">
        <v>59</v>
      </c>
      <c r="C3" s="954" t="s">
        <v>60</v>
      </c>
      <c r="D3" s="957" t="s">
        <v>61</v>
      </c>
      <c r="E3" s="958"/>
      <c r="F3" s="958"/>
      <c r="G3" s="959"/>
      <c r="H3" s="875" t="s">
        <v>62</v>
      </c>
      <c r="I3" s="875" t="s">
        <v>359</v>
      </c>
      <c r="J3" s="875" t="s">
        <v>422</v>
      </c>
      <c r="K3" s="957" t="s">
        <v>63</v>
      </c>
      <c r="L3" s="958"/>
      <c r="M3" s="958"/>
      <c r="N3" s="958"/>
      <c r="O3" s="958"/>
      <c r="P3" s="959"/>
      <c r="Q3" s="960" t="s">
        <v>64</v>
      </c>
      <c r="R3" s="960"/>
      <c r="S3" s="960"/>
      <c r="T3" s="960"/>
      <c r="U3" s="960"/>
      <c r="V3" s="960"/>
      <c r="W3" s="960"/>
      <c r="X3" s="960"/>
      <c r="Y3" s="960"/>
      <c r="Z3" s="957" t="s">
        <v>65</v>
      </c>
      <c r="AA3" s="958"/>
      <c r="AB3" s="959"/>
      <c r="AC3" s="905" t="s">
        <v>66</v>
      </c>
      <c r="AD3" s="905" t="s">
        <v>705</v>
      </c>
    </row>
    <row r="4" spans="1:41" s="21" customFormat="1" ht="18" customHeight="1" x14ac:dyDescent="0.2">
      <c r="A4" s="904"/>
      <c r="B4" s="904"/>
      <c r="C4" s="955"/>
      <c r="D4" s="875" t="s">
        <v>67</v>
      </c>
      <c r="E4" s="875" t="s">
        <v>68</v>
      </c>
      <c r="F4" s="875" t="s">
        <v>69</v>
      </c>
      <c r="G4" s="875" t="s">
        <v>70</v>
      </c>
      <c r="H4" s="952"/>
      <c r="I4" s="952"/>
      <c r="J4" s="952"/>
      <c r="K4" s="875" t="s">
        <v>71</v>
      </c>
      <c r="L4" s="875" t="s">
        <v>72</v>
      </c>
      <c r="M4" s="875" t="s">
        <v>481</v>
      </c>
      <c r="N4" s="875" t="s">
        <v>327</v>
      </c>
      <c r="O4" s="875" t="s">
        <v>631</v>
      </c>
      <c r="P4" s="875" t="s">
        <v>632</v>
      </c>
      <c r="Q4" s="875" t="s">
        <v>73</v>
      </c>
      <c r="R4" s="875" t="s">
        <v>16</v>
      </c>
      <c r="S4" s="875" t="s">
        <v>364</v>
      </c>
      <c r="T4" s="875" t="s">
        <v>55</v>
      </c>
      <c r="U4" s="875" t="s">
        <v>285</v>
      </c>
      <c r="V4" s="875" t="s">
        <v>349</v>
      </c>
      <c r="W4" s="875" t="s">
        <v>357</v>
      </c>
      <c r="X4" s="875" t="s">
        <v>492</v>
      </c>
      <c r="Y4" s="875" t="s">
        <v>12</v>
      </c>
      <c r="Z4" s="949" t="s">
        <v>75</v>
      </c>
      <c r="AA4" s="950" t="s">
        <v>15</v>
      </c>
      <c r="AB4" s="950"/>
      <c r="AC4" s="906"/>
      <c r="AD4" s="906"/>
    </row>
    <row r="5" spans="1:41" s="22" customFormat="1" ht="114" customHeight="1" x14ac:dyDescent="0.2">
      <c r="A5" s="953"/>
      <c r="B5" s="953"/>
      <c r="C5" s="956"/>
      <c r="D5" s="876"/>
      <c r="E5" s="876"/>
      <c r="F5" s="876"/>
      <c r="G5" s="876"/>
      <c r="H5" s="876"/>
      <c r="I5" s="876"/>
      <c r="J5" s="876"/>
      <c r="K5" s="876"/>
      <c r="L5" s="876"/>
      <c r="M5" s="876"/>
      <c r="N5" s="876"/>
      <c r="O5" s="876"/>
      <c r="P5" s="876"/>
      <c r="Q5" s="876"/>
      <c r="R5" s="876"/>
      <c r="S5" s="876"/>
      <c r="T5" s="876"/>
      <c r="U5" s="876"/>
      <c r="V5" s="876"/>
      <c r="W5" s="876"/>
      <c r="X5" s="876"/>
      <c r="Y5" s="876"/>
      <c r="Z5" s="949"/>
      <c r="AA5" s="190" t="s">
        <v>76</v>
      </c>
      <c r="AB5" s="190" t="s">
        <v>77</v>
      </c>
      <c r="AC5" s="913"/>
      <c r="AD5" s="913"/>
    </row>
    <row r="6" spans="1:41" s="23" customFormat="1" ht="15" customHeight="1" x14ac:dyDescent="0.2">
      <c r="A6" s="191">
        <v>1</v>
      </c>
      <c r="B6" s="191">
        <v>2</v>
      </c>
      <c r="C6" s="191">
        <v>3</v>
      </c>
      <c r="D6" s="191">
        <v>4</v>
      </c>
      <c r="E6" s="191">
        <v>5</v>
      </c>
      <c r="F6" s="191">
        <v>6</v>
      </c>
      <c r="G6" s="191">
        <v>7</v>
      </c>
      <c r="H6" s="191">
        <v>8</v>
      </c>
      <c r="I6" s="191">
        <v>9</v>
      </c>
      <c r="J6" s="191">
        <v>10</v>
      </c>
      <c r="K6" s="191">
        <v>11</v>
      </c>
      <c r="L6" s="191">
        <v>12</v>
      </c>
      <c r="M6" s="191">
        <v>13</v>
      </c>
      <c r="N6" s="191">
        <v>14</v>
      </c>
      <c r="O6" s="191">
        <v>15</v>
      </c>
      <c r="P6" s="191">
        <v>16</v>
      </c>
      <c r="Q6" s="191">
        <v>17</v>
      </c>
      <c r="R6" s="191">
        <v>18</v>
      </c>
      <c r="S6" s="191">
        <v>19</v>
      </c>
      <c r="T6" s="191">
        <v>20</v>
      </c>
      <c r="U6" s="191">
        <v>21</v>
      </c>
      <c r="V6" s="191">
        <v>22</v>
      </c>
      <c r="W6" s="191">
        <v>23</v>
      </c>
      <c r="X6" s="191">
        <v>24</v>
      </c>
      <c r="Y6" s="191">
        <v>25</v>
      </c>
      <c r="Z6" s="191">
        <v>26</v>
      </c>
      <c r="AA6" s="191">
        <v>27</v>
      </c>
      <c r="AB6" s="191">
        <v>28</v>
      </c>
      <c r="AC6" s="191">
        <v>29</v>
      </c>
      <c r="AD6" s="191">
        <v>30</v>
      </c>
    </row>
    <row r="7" spans="1:41" s="24" customFormat="1" ht="15" customHeight="1" x14ac:dyDescent="0.2">
      <c r="A7" s="161" t="s">
        <v>19</v>
      </c>
      <c r="B7" s="181" t="s">
        <v>331</v>
      </c>
      <c r="C7" s="338">
        <f>SUM(C8:C11)</f>
        <v>0</v>
      </c>
      <c r="D7" s="338">
        <f>SUM(D8:D11)</f>
        <v>0</v>
      </c>
      <c r="E7" s="338">
        <f t="shared" ref="E7:AD7" si="0">SUM(E8:E11)</f>
        <v>0</v>
      </c>
      <c r="F7" s="338">
        <f t="shared" si="0"/>
        <v>0</v>
      </c>
      <c r="G7" s="338">
        <f t="shared" si="0"/>
        <v>0</v>
      </c>
      <c r="H7" s="338">
        <f t="shared" si="0"/>
        <v>0</v>
      </c>
      <c r="I7" s="338">
        <f t="shared" si="0"/>
        <v>0</v>
      </c>
      <c r="J7" s="338">
        <f t="shared" si="0"/>
        <v>0</v>
      </c>
      <c r="K7" s="338">
        <f t="shared" si="0"/>
        <v>0</v>
      </c>
      <c r="L7" s="338">
        <f t="shared" si="0"/>
        <v>0</v>
      </c>
      <c r="M7" s="338">
        <f t="shared" si="0"/>
        <v>0</v>
      </c>
      <c r="N7" s="338">
        <f t="shared" si="0"/>
        <v>0</v>
      </c>
      <c r="O7" s="338">
        <f t="shared" si="0"/>
        <v>0</v>
      </c>
      <c r="P7" s="338">
        <f t="shared" si="0"/>
        <v>0</v>
      </c>
      <c r="Q7" s="338">
        <f t="shared" si="0"/>
        <v>0</v>
      </c>
      <c r="R7" s="338">
        <f t="shared" si="0"/>
        <v>0</v>
      </c>
      <c r="S7" s="338">
        <f t="shared" si="0"/>
        <v>0</v>
      </c>
      <c r="T7" s="338">
        <f t="shared" si="0"/>
        <v>0</v>
      </c>
      <c r="U7" s="338">
        <f t="shared" si="0"/>
        <v>0</v>
      </c>
      <c r="V7" s="338">
        <f t="shared" si="0"/>
        <v>0</v>
      </c>
      <c r="W7" s="338">
        <f t="shared" si="0"/>
        <v>0</v>
      </c>
      <c r="X7" s="338">
        <f t="shared" si="0"/>
        <v>0</v>
      </c>
      <c r="Y7" s="338">
        <f t="shared" si="0"/>
        <v>0</v>
      </c>
      <c r="Z7" s="338">
        <f t="shared" si="0"/>
        <v>0</v>
      </c>
      <c r="AA7" s="338">
        <f t="shared" si="0"/>
        <v>0</v>
      </c>
      <c r="AB7" s="338">
        <f t="shared" si="0"/>
        <v>0</v>
      </c>
      <c r="AC7" s="338">
        <f t="shared" si="0"/>
        <v>0</v>
      </c>
      <c r="AD7" s="338">
        <f t="shared" si="0"/>
        <v>0</v>
      </c>
      <c r="AE7" s="264" t="str">
        <f>IF(C7=(SUM(K7:P7)),"Đúng","Sai")</f>
        <v>Đúng</v>
      </c>
      <c r="AF7" s="264" t="str">
        <f>IF(AND(Q7&lt;=C7,R7&lt;=C7,S7&lt;=C7,T7&lt;=C7,U7&lt;=C7,V7&lt;=C7,W7&lt;=C7,Y7&lt;=C7,X7&lt;=C7),"Đúng","Sai")</f>
        <v>Đúng</v>
      </c>
      <c r="AG7" s="264" t="str">
        <f>IF(Z7=AA7+AB7,"Đúng","Sai")</f>
        <v>Đúng</v>
      </c>
    </row>
    <row r="8" spans="1:41" s="5" customFormat="1" ht="15" customHeight="1" x14ac:dyDescent="0.2">
      <c r="A8" s="163"/>
      <c r="B8" s="192" t="s">
        <v>20</v>
      </c>
      <c r="C8" s="339">
        <f>SUM(D8:G8)</f>
        <v>0</v>
      </c>
      <c r="D8" s="743"/>
      <c r="E8" s="743"/>
      <c r="F8" s="743"/>
      <c r="G8" s="743"/>
      <c r="H8" s="743"/>
      <c r="I8" s="743"/>
      <c r="J8" s="743"/>
      <c r="K8" s="743"/>
      <c r="L8" s="744"/>
      <c r="M8" s="744"/>
      <c r="N8" s="744"/>
      <c r="O8" s="745"/>
      <c r="P8" s="745"/>
      <c r="Q8" s="743"/>
      <c r="R8" s="743"/>
      <c r="S8" s="743"/>
      <c r="T8" s="743"/>
      <c r="U8" s="743"/>
      <c r="V8" s="743"/>
      <c r="W8" s="743"/>
      <c r="X8" s="743"/>
      <c r="Y8" s="743"/>
      <c r="Z8" s="743"/>
      <c r="AA8" s="743"/>
      <c r="AB8" s="743"/>
      <c r="AC8" s="743"/>
      <c r="AD8" s="743"/>
      <c r="AE8" s="264" t="str">
        <f t="shared" ref="AE8:AE31" si="1">IF(C8=(SUM(K8:P8)),"Đúng","Sai")</f>
        <v>Đúng</v>
      </c>
      <c r="AF8" s="264" t="str">
        <f t="shared" ref="AF8:AF31" si="2">IF(AND(Q8&lt;=C8,R8&lt;=C8,S8&lt;=C8,T8&lt;=C8,U8&lt;=C8,V8&lt;=C8,W8&lt;=C8,Y8&lt;=C8,X8&lt;=C8),"Đúng","Sai")</f>
        <v>Đúng</v>
      </c>
      <c r="AG8" s="264" t="str">
        <f t="shared" ref="AG8:AG31" si="3">IF(Z8=AA8+AB8,"Đúng","Sai")</f>
        <v>Đúng</v>
      </c>
    </row>
    <row r="9" spans="1:41" s="5" customFormat="1" ht="15" customHeight="1" x14ac:dyDescent="0.2">
      <c r="A9" s="183"/>
      <c r="B9" s="148" t="s">
        <v>21</v>
      </c>
      <c r="C9" s="339">
        <f>SUM(D9:G9)</f>
        <v>0</v>
      </c>
      <c r="D9" s="746"/>
      <c r="E9" s="746"/>
      <c r="F9" s="746"/>
      <c r="G9" s="746"/>
      <c r="H9" s="746"/>
      <c r="I9" s="746"/>
      <c r="J9" s="746"/>
      <c r="K9" s="746"/>
      <c r="L9" s="746"/>
      <c r="M9" s="747"/>
      <c r="N9" s="747"/>
      <c r="O9" s="746"/>
      <c r="P9" s="746"/>
      <c r="Q9" s="746"/>
      <c r="R9" s="746"/>
      <c r="S9" s="746"/>
      <c r="T9" s="746"/>
      <c r="U9" s="746"/>
      <c r="V9" s="746"/>
      <c r="W9" s="746"/>
      <c r="X9" s="746"/>
      <c r="Y9" s="746"/>
      <c r="Z9" s="746"/>
      <c r="AA9" s="746"/>
      <c r="AB9" s="746"/>
      <c r="AC9" s="746"/>
      <c r="AD9" s="746"/>
      <c r="AE9" s="264" t="str">
        <f t="shared" si="1"/>
        <v>Đúng</v>
      </c>
      <c r="AF9" s="264" t="str">
        <f t="shared" si="2"/>
        <v>Đúng</v>
      </c>
      <c r="AG9" s="264" t="str">
        <f t="shared" si="3"/>
        <v>Đúng</v>
      </c>
    </row>
    <row r="10" spans="1:41" s="5" customFormat="1" ht="15" customHeight="1" x14ac:dyDescent="0.2">
      <c r="A10" s="140"/>
      <c r="B10" s="138" t="s">
        <v>479</v>
      </c>
      <c r="C10" s="339">
        <f>SUM(D10:G10)</f>
        <v>0</v>
      </c>
      <c r="D10" s="746"/>
      <c r="E10" s="746"/>
      <c r="F10" s="746"/>
      <c r="G10" s="746"/>
      <c r="H10" s="746"/>
      <c r="I10" s="746"/>
      <c r="J10" s="746"/>
      <c r="K10" s="746"/>
      <c r="L10" s="746"/>
      <c r="M10" s="746"/>
      <c r="N10" s="747"/>
      <c r="O10" s="746"/>
      <c r="P10" s="746"/>
      <c r="Q10" s="746"/>
      <c r="R10" s="746"/>
      <c r="S10" s="746"/>
      <c r="T10" s="746"/>
      <c r="U10" s="746"/>
      <c r="V10" s="746"/>
      <c r="W10" s="746"/>
      <c r="X10" s="746"/>
      <c r="Y10" s="746"/>
      <c r="Z10" s="746"/>
      <c r="AA10" s="746"/>
      <c r="AB10" s="746"/>
      <c r="AC10" s="746"/>
      <c r="AD10" s="746"/>
      <c r="AE10" s="264" t="str">
        <f t="shared" si="1"/>
        <v>Đúng</v>
      </c>
      <c r="AF10" s="264" t="str">
        <f t="shared" si="2"/>
        <v>Đúng</v>
      </c>
      <c r="AG10" s="264" t="str">
        <f t="shared" si="3"/>
        <v>Đúng</v>
      </c>
    </row>
    <row r="11" spans="1:41" s="5" customFormat="1" ht="15" customHeight="1" x14ac:dyDescent="0.2">
      <c r="A11" s="179"/>
      <c r="B11" s="180" t="s">
        <v>22</v>
      </c>
      <c r="C11" s="339">
        <f>SUM(D11:G11)</f>
        <v>0</v>
      </c>
      <c r="D11" s="748"/>
      <c r="E11" s="748"/>
      <c r="F11" s="748"/>
      <c r="G11" s="748"/>
      <c r="H11" s="748"/>
      <c r="I11" s="748"/>
      <c r="J11" s="748"/>
      <c r="K11" s="748"/>
      <c r="L11" s="748"/>
      <c r="M11" s="748"/>
      <c r="N11" s="748"/>
      <c r="O11" s="748"/>
      <c r="P11" s="748"/>
      <c r="Q11" s="749"/>
      <c r="R11" s="750"/>
      <c r="S11" s="748"/>
      <c r="T11" s="748"/>
      <c r="U11" s="748"/>
      <c r="V11" s="748"/>
      <c r="W11" s="748"/>
      <c r="X11" s="750"/>
      <c r="Y11" s="750"/>
      <c r="Z11" s="746"/>
      <c r="AA11" s="748"/>
      <c r="AB11" s="748"/>
      <c r="AC11" s="748"/>
      <c r="AD11" s="748"/>
      <c r="AE11" s="264" t="str">
        <f t="shared" si="1"/>
        <v>Đúng</v>
      </c>
      <c r="AF11" s="264" t="str">
        <f t="shared" si="2"/>
        <v>Đúng</v>
      </c>
      <c r="AG11" s="264" t="str">
        <f t="shared" si="3"/>
        <v>Đúng</v>
      </c>
    </row>
    <row r="12" spans="1:41" s="5" customFormat="1" ht="15" customHeight="1" x14ac:dyDescent="0.2">
      <c r="A12" s="161" t="s">
        <v>23</v>
      </c>
      <c r="B12" s="181" t="s">
        <v>24</v>
      </c>
      <c r="C12" s="338">
        <f>SUM(C13:C18)</f>
        <v>0</v>
      </c>
      <c r="D12" s="338">
        <f t="shared" ref="D12:AD12" si="4">SUM(D13:D18)</f>
        <v>0</v>
      </c>
      <c r="E12" s="338">
        <f t="shared" si="4"/>
        <v>0</v>
      </c>
      <c r="F12" s="338">
        <f t="shared" si="4"/>
        <v>0</v>
      </c>
      <c r="G12" s="338">
        <f t="shared" si="4"/>
        <v>0</v>
      </c>
      <c r="H12" s="338">
        <f t="shared" si="4"/>
        <v>0</v>
      </c>
      <c r="I12" s="338">
        <f t="shared" ref="I12" si="5">SUM(I13:I18)</f>
        <v>0</v>
      </c>
      <c r="J12" s="338">
        <f t="shared" ref="J12" si="6">SUM(J13:J18)</f>
        <v>0</v>
      </c>
      <c r="K12" s="338">
        <f t="shared" si="4"/>
        <v>0</v>
      </c>
      <c r="L12" s="338">
        <f t="shared" si="4"/>
        <v>0</v>
      </c>
      <c r="M12" s="338">
        <f t="shared" si="4"/>
        <v>0</v>
      </c>
      <c r="N12" s="338">
        <f t="shared" si="4"/>
        <v>0</v>
      </c>
      <c r="O12" s="338">
        <f t="shared" si="4"/>
        <v>0</v>
      </c>
      <c r="P12" s="338">
        <f t="shared" si="4"/>
        <v>0</v>
      </c>
      <c r="Q12" s="338">
        <f t="shared" si="4"/>
        <v>0</v>
      </c>
      <c r="R12" s="338">
        <f t="shared" si="4"/>
        <v>0</v>
      </c>
      <c r="S12" s="338">
        <f t="shared" si="4"/>
        <v>0</v>
      </c>
      <c r="T12" s="338">
        <f t="shared" si="4"/>
        <v>0</v>
      </c>
      <c r="U12" s="338">
        <f t="shared" si="4"/>
        <v>0</v>
      </c>
      <c r="V12" s="338">
        <f t="shared" si="4"/>
        <v>0</v>
      </c>
      <c r="W12" s="338">
        <f t="shared" si="4"/>
        <v>0</v>
      </c>
      <c r="X12" s="338">
        <f t="shared" si="4"/>
        <v>0</v>
      </c>
      <c r="Y12" s="338">
        <f t="shared" si="4"/>
        <v>0</v>
      </c>
      <c r="Z12" s="338">
        <f t="shared" si="4"/>
        <v>0</v>
      </c>
      <c r="AA12" s="338">
        <f t="shared" si="4"/>
        <v>0</v>
      </c>
      <c r="AB12" s="338">
        <f t="shared" si="4"/>
        <v>0</v>
      </c>
      <c r="AC12" s="338">
        <f t="shared" si="4"/>
        <v>0</v>
      </c>
      <c r="AD12" s="338">
        <f t="shared" si="4"/>
        <v>0</v>
      </c>
      <c r="AE12" s="264" t="str">
        <f t="shared" si="1"/>
        <v>Đúng</v>
      </c>
      <c r="AF12" s="264" t="str">
        <f t="shared" si="2"/>
        <v>Đúng</v>
      </c>
      <c r="AG12" s="264" t="str">
        <f t="shared" si="3"/>
        <v>Đúng</v>
      </c>
    </row>
    <row r="13" spans="1:41" s="5" customFormat="1" ht="15" customHeight="1" x14ac:dyDescent="0.2">
      <c r="A13" s="163"/>
      <c r="B13" s="182" t="s">
        <v>78</v>
      </c>
      <c r="C13" s="339">
        <f t="shared" ref="C13:C18" si="7">SUM(D13:G13)</f>
        <v>0</v>
      </c>
      <c r="D13" s="745"/>
      <c r="E13" s="745"/>
      <c r="F13" s="745"/>
      <c r="G13" s="745"/>
      <c r="H13" s="745"/>
      <c r="I13" s="745"/>
      <c r="J13" s="745"/>
      <c r="K13" s="745"/>
      <c r="L13" s="744"/>
      <c r="M13" s="744"/>
      <c r="N13" s="744"/>
      <c r="O13" s="745"/>
      <c r="P13" s="745"/>
      <c r="Q13" s="745"/>
      <c r="R13" s="745"/>
      <c r="S13" s="745"/>
      <c r="T13" s="745"/>
      <c r="U13" s="745"/>
      <c r="V13" s="745"/>
      <c r="W13" s="745"/>
      <c r="X13" s="745"/>
      <c r="Y13" s="745"/>
      <c r="Z13" s="746"/>
      <c r="AA13" s="745"/>
      <c r="AB13" s="745"/>
      <c r="AC13" s="745"/>
      <c r="AD13" s="745"/>
      <c r="AE13" s="264" t="str">
        <f t="shared" si="1"/>
        <v>Đúng</v>
      </c>
      <c r="AF13" s="264" t="str">
        <f t="shared" si="2"/>
        <v>Đúng</v>
      </c>
      <c r="AG13" s="264" t="str">
        <f t="shared" si="3"/>
        <v>Đúng</v>
      </c>
    </row>
    <row r="14" spans="1:41" s="5" customFormat="1" ht="16.5" customHeight="1" x14ac:dyDescent="0.2">
      <c r="A14" s="140"/>
      <c r="B14" s="138" t="s">
        <v>26</v>
      </c>
      <c r="C14" s="339">
        <f t="shared" si="7"/>
        <v>0</v>
      </c>
      <c r="D14" s="746"/>
      <c r="E14" s="746"/>
      <c r="F14" s="746"/>
      <c r="G14" s="746"/>
      <c r="H14" s="746"/>
      <c r="I14" s="746"/>
      <c r="J14" s="746"/>
      <c r="K14" s="746"/>
      <c r="L14" s="746"/>
      <c r="M14" s="747"/>
      <c r="N14" s="747"/>
      <c r="O14" s="746"/>
      <c r="P14" s="746"/>
      <c r="Q14" s="746"/>
      <c r="R14" s="746"/>
      <c r="S14" s="746"/>
      <c r="T14" s="746"/>
      <c r="U14" s="746"/>
      <c r="V14" s="746"/>
      <c r="W14" s="746"/>
      <c r="X14" s="746"/>
      <c r="Y14" s="746"/>
      <c r="Z14" s="746"/>
      <c r="AA14" s="746"/>
      <c r="AB14" s="746"/>
      <c r="AC14" s="746"/>
      <c r="AD14" s="746"/>
      <c r="AE14" s="264" t="str">
        <f t="shared" si="1"/>
        <v>Đúng</v>
      </c>
      <c r="AF14" s="264" t="str">
        <f t="shared" si="2"/>
        <v>Đúng</v>
      </c>
      <c r="AG14" s="264" t="str">
        <f t="shared" si="3"/>
        <v>Đúng</v>
      </c>
    </row>
    <row r="15" spans="1:41" s="5" customFormat="1" ht="24.75" customHeight="1" x14ac:dyDescent="0.2">
      <c r="A15" s="140"/>
      <c r="B15" s="138" t="s">
        <v>480</v>
      </c>
      <c r="C15" s="339">
        <f t="shared" si="7"/>
        <v>0</v>
      </c>
      <c r="D15" s="746"/>
      <c r="E15" s="746"/>
      <c r="F15" s="746"/>
      <c r="G15" s="746"/>
      <c r="H15" s="746"/>
      <c r="I15" s="746"/>
      <c r="J15" s="746"/>
      <c r="K15" s="746"/>
      <c r="L15" s="746"/>
      <c r="M15" s="746"/>
      <c r="N15" s="747"/>
      <c r="O15" s="746"/>
      <c r="P15" s="746"/>
      <c r="Q15" s="746"/>
      <c r="R15" s="746"/>
      <c r="S15" s="746"/>
      <c r="T15" s="746"/>
      <c r="U15" s="746"/>
      <c r="V15" s="746"/>
      <c r="W15" s="746"/>
      <c r="X15" s="746"/>
      <c r="Y15" s="746"/>
      <c r="Z15" s="746"/>
      <c r="AA15" s="746"/>
      <c r="AB15" s="746"/>
      <c r="AC15" s="746"/>
      <c r="AD15" s="746"/>
      <c r="AE15" s="264" t="str">
        <f t="shared" si="1"/>
        <v>Đúng</v>
      </c>
      <c r="AF15" s="264" t="str">
        <f t="shared" si="2"/>
        <v>Đúng</v>
      </c>
      <c r="AG15" s="264" t="str">
        <f t="shared" si="3"/>
        <v>Đúng</v>
      </c>
    </row>
    <row r="16" spans="1:41" s="5" customFormat="1" ht="15" customHeight="1" x14ac:dyDescent="0.2">
      <c r="A16" s="140"/>
      <c r="B16" s="138" t="s">
        <v>483</v>
      </c>
      <c r="C16" s="340">
        <f t="shared" si="7"/>
        <v>0</v>
      </c>
      <c r="D16" s="746"/>
      <c r="E16" s="746"/>
      <c r="F16" s="746"/>
      <c r="G16" s="746"/>
      <c r="H16" s="746"/>
      <c r="I16" s="746"/>
      <c r="J16" s="746"/>
      <c r="K16" s="746"/>
      <c r="L16" s="746"/>
      <c r="M16" s="746"/>
      <c r="N16" s="751"/>
      <c r="O16" s="751"/>
      <c r="P16" s="746"/>
      <c r="Q16" s="746"/>
      <c r="R16" s="746"/>
      <c r="S16" s="746"/>
      <c r="T16" s="746"/>
      <c r="U16" s="746"/>
      <c r="V16" s="746"/>
      <c r="W16" s="746"/>
      <c r="X16" s="746"/>
      <c r="Y16" s="746"/>
      <c r="Z16" s="746"/>
      <c r="AA16" s="746"/>
      <c r="AB16" s="746"/>
      <c r="AC16" s="746"/>
      <c r="AD16" s="746"/>
      <c r="AE16" s="264" t="str">
        <f t="shared" si="1"/>
        <v>Đúng</v>
      </c>
      <c r="AF16" s="264" t="str">
        <f t="shared" si="2"/>
        <v>Đúng</v>
      </c>
      <c r="AG16" s="264" t="str">
        <f t="shared" si="3"/>
        <v>Đúng</v>
      </c>
    </row>
    <row r="17" spans="1:33" s="5" customFormat="1" ht="15" customHeight="1" x14ac:dyDescent="0.2">
      <c r="A17" s="140"/>
      <c r="B17" s="138" t="s">
        <v>343</v>
      </c>
      <c r="C17" s="340">
        <f t="shared" si="7"/>
        <v>0</v>
      </c>
      <c r="D17" s="746"/>
      <c r="E17" s="746"/>
      <c r="F17" s="746"/>
      <c r="G17" s="746"/>
      <c r="H17" s="746"/>
      <c r="I17" s="746"/>
      <c r="J17" s="746"/>
      <c r="K17" s="746"/>
      <c r="L17" s="746"/>
      <c r="M17" s="746"/>
      <c r="N17" s="746"/>
      <c r="O17" s="746"/>
      <c r="P17" s="746"/>
      <c r="Q17" s="746"/>
      <c r="R17" s="746"/>
      <c r="S17" s="746"/>
      <c r="T17" s="746"/>
      <c r="U17" s="746"/>
      <c r="V17" s="746"/>
      <c r="W17" s="746"/>
      <c r="X17" s="746"/>
      <c r="Y17" s="746"/>
      <c r="Z17" s="746"/>
      <c r="AA17" s="746"/>
      <c r="AB17" s="746"/>
      <c r="AC17" s="746"/>
      <c r="AD17" s="746"/>
      <c r="AE17" s="264" t="str">
        <f t="shared" si="1"/>
        <v>Đúng</v>
      </c>
      <c r="AF17" s="264" t="str">
        <f t="shared" si="2"/>
        <v>Đúng</v>
      </c>
      <c r="AG17" s="264" t="str">
        <f t="shared" si="3"/>
        <v>Đúng</v>
      </c>
    </row>
    <row r="18" spans="1:33" s="5" customFormat="1" ht="15" customHeight="1" x14ac:dyDescent="0.2">
      <c r="A18" s="169"/>
      <c r="B18" s="172" t="s">
        <v>27</v>
      </c>
      <c r="C18" s="341">
        <f t="shared" si="7"/>
        <v>0</v>
      </c>
      <c r="D18" s="752"/>
      <c r="E18" s="752"/>
      <c r="F18" s="752"/>
      <c r="G18" s="752"/>
      <c r="H18" s="752"/>
      <c r="I18" s="752"/>
      <c r="J18" s="752"/>
      <c r="K18" s="752"/>
      <c r="L18" s="752"/>
      <c r="M18" s="752"/>
      <c r="N18" s="752"/>
      <c r="O18" s="752"/>
      <c r="P18" s="752"/>
      <c r="Q18" s="752"/>
      <c r="R18" s="752"/>
      <c r="S18" s="752"/>
      <c r="T18" s="752"/>
      <c r="U18" s="752"/>
      <c r="V18" s="752"/>
      <c r="W18" s="752"/>
      <c r="X18" s="752"/>
      <c r="Y18" s="752"/>
      <c r="Z18" s="753"/>
      <c r="AA18" s="752"/>
      <c r="AB18" s="752"/>
      <c r="AC18" s="752"/>
      <c r="AD18" s="752"/>
      <c r="AE18" s="264" t="str">
        <f t="shared" si="1"/>
        <v>Đúng</v>
      </c>
      <c r="AF18" s="264" t="str">
        <f t="shared" si="2"/>
        <v>Đúng</v>
      </c>
      <c r="AG18" s="264" t="str">
        <f t="shared" si="3"/>
        <v>Đúng</v>
      </c>
    </row>
    <row r="19" spans="1:33" s="5" customFormat="1" ht="15" customHeight="1" x14ac:dyDescent="0.2">
      <c r="A19" s="142" t="s">
        <v>28</v>
      </c>
      <c r="B19" s="184" t="s">
        <v>29</v>
      </c>
      <c r="C19" s="338">
        <f>SUM(C20:C26)</f>
        <v>0</v>
      </c>
      <c r="D19" s="342">
        <f t="shared" ref="D19:AD19" si="8">SUM(D20:D26)</f>
        <v>0</v>
      </c>
      <c r="E19" s="342">
        <f t="shared" si="8"/>
        <v>0</v>
      </c>
      <c r="F19" s="342">
        <f t="shared" si="8"/>
        <v>0</v>
      </c>
      <c r="G19" s="342">
        <f t="shared" si="8"/>
        <v>0</v>
      </c>
      <c r="H19" s="342">
        <f t="shared" si="8"/>
        <v>0</v>
      </c>
      <c r="I19" s="342">
        <f t="shared" ref="I19" si="9">SUM(I20:I26)</f>
        <v>0</v>
      </c>
      <c r="J19" s="342">
        <f t="shared" si="8"/>
        <v>0</v>
      </c>
      <c r="K19" s="342">
        <f t="shared" si="8"/>
        <v>0</v>
      </c>
      <c r="L19" s="342">
        <f t="shared" si="8"/>
        <v>0</v>
      </c>
      <c r="M19" s="342">
        <f t="shared" si="8"/>
        <v>0</v>
      </c>
      <c r="N19" s="342">
        <f t="shared" si="8"/>
        <v>0</v>
      </c>
      <c r="O19" s="342">
        <f t="shared" si="8"/>
        <v>0</v>
      </c>
      <c r="P19" s="342">
        <f t="shared" si="8"/>
        <v>0</v>
      </c>
      <c r="Q19" s="342">
        <f t="shared" si="8"/>
        <v>0</v>
      </c>
      <c r="R19" s="342">
        <f t="shared" si="8"/>
        <v>0</v>
      </c>
      <c r="S19" s="342">
        <f t="shared" si="8"/>
        <v>0</v>
      </c>
      <c r="T19" s="342">
        <f t="shared" si="8"/>
        <v>0</v>
      </c>
      <c r="U19" s="342">
        <f t="shared" si="8"/>
        <v>0</v>
      </c>
      <c r="V19" s="342">
        <f t="shared" si="8"/>
        <v>0</v>
      </c>
      <c r="W19" s="342">
        <f t="shared" si="8"/>
        <v>0</v>
      </c>
      <c r="X19" s="342">
        <f t="shared" si="8"/>
        <v>0</v>
      </c>
      <c r="Y19" s="342">
        <f t="shared" si="8"/>
        <v>0</v>
      </c>
      <c r="Z19" s="338">
        <f t="shared" si="8"/>
        <v>0</v>
      </c>
      <c r="AA19" s="342">
        <f t="shared" si="8"/>
        <v>0</v>
      </c>
      <c r="AB19" s="342">
        <f t="shared" si="8"/>
        <v>0</v>
      </c>
      <c r="AC19" s="342">
        <f t="shared" si="8"/>
        <v>0</v>
      </c>
      <c r="AD19" s="342">
        <f t="shared" si="8"/>
        <v>0</v>
      </c>
      <c r="AE19" s="264" t="str">
        <f t="shared" si="1"/>
        <v>Đúng</v>
      </c>
      <c r="AF19" s="264" t="str">
        <f t="shared" si="2"/>
        <v>Đúng</v>
      </c>
      <c r="AG19" s="264" t="str">
        <f t="shared" si="3"/>
        <v>Đúng</v>
      </c>
    </row>
    <row r="20" spans="1:33" s="5" customFormat="1" ht="15" customHeight="1" x14ac:dyDescent="0.2">
      <c r="A20" s="165"/>
      <c r="B20" s="178" t="s">
        <v>30</v>
      </c>
      <c r="C20" s="343">
        <f t="shared" ref="C20:C26" si="10">SUM(D20:G20)</f>
        <v>0</v>
      </c>
      <c r="D20" s="754"/>
      <c r="E20" s="754"/>
      <c r="F20" s="754"/>
      <c r="G20" s="754"/>
      <c r="H20" s="754"/>
      <c r="I20" s="754"/>
      <c r="J20" s="754"/>
      <c r="K20" s="754"/>
      <c r="L20" s="754"/>
      <c r="M20" s="754"/>
      <c r="N20" s="754"/>
      <c r="O20" s="754"/>
      <c r="P20" s="754"/>
      <c r="Q20" s="755"/>
      <c r="R20" s="756"/>
      <c r="S20" s="754"/>
      <c r="T20" s="754"/>
      <c r="U20" s="754"/>
      <c r="V20" s="754"/>
      <c r="W20" s="754"/>
      <c r="X20" s="756"/>
      <c r="Y20" s="756"/>
      <c r="Z20" s="745"/>
      <c r="AA20" s="754"/>
      <c r="AB20" s="754"/>
      <c r="AC20" s="754"/>
      <c r="AD20" s="754"/>
      <c r="AE20" s="264" t="str">
        <f t="shared" si="1"/>
        <v>Đúng</v>
      </c>
      <c r="AF20" s="264" t="str">
        <f t="shared" si="2"/>
        <v>Đúng</v>
      </c>
      <c r="AG20" s="264" t="str">
        <f t="shared" si="3"/>
        <v>Đúng</v>
      </c>
    </row>
    <row r="21" spans="1:33" s="5" customFormat="1" ht="15" customHeight="1" x14ac:dyDescent="0.2">
      <c r="A21" s="140"/>
      <c r="B21" s="138" t="s">
        <v>79</v>
      </c>
      <c r="C21" s="340">
        <f t="shared" si="10"/>
        <v>0</v>
      </c>
      <c r="D21" s="746"/>
      <c r="E21" s="746"/>
      <c r="F21" s="746"/>
      <c r="G21" s="746"/>
      <c r="H21" s="746"/>
      <c r="I21" s="746"/>
      <c r="J21" s="746"/>
      <c r="K21" s="746"/>
      <c r="L21" s="746"/>
      <c r="M21" s="746"/>
      <c r="N21" s="746"/>
      <c r="O21" s="746"/>
      <c r="P21" s="746"/>
      <c r="Q21" s="757"/>
      <c r="R21" s="758"/>
      <c r="S21" s="746"/>
      <c r="T21" s="746"/>
      <c r="U21" s="746"/>
      <c r="V21" s="746"/>
      <c r="W21" s="746"/>
      <c r="X21" s="758"/>
      <c r="Y21" s="758"/>
      <c r="Z21" s="746"/>
      <c r="AA21" s="746"/>
      <c r="AB21" s="746"/>
      <c r="AC21" s="746"/>
      <c r="AD21" s="746"/>
      <c r="AE21" s="264" t="str">
        <f t="shared" si="1"/>
        <v>Đúng</v>
      </c>
      <c r="AF21" s="264" t="str">
        <f t="shared" si="2"/>
        <v>Đúng</v>
      </c>
      <c r="AG21" s="264" t="str">
        <f t="shared" si="3"/>
        <v>Đúng</v>
      </c>
    </row>
    <row r="22" spans="1:33" s="5" customFormat="1" ht="15" customHeight="1" x14ac:dyDescent="0.2">
      <c r="A22" s="140"/>
      <c r="B22" s="138" t="s">
        <v>31</v>
      </c>
      <c r="C22" s="340">
        <f t="shared" si="10"/>
        <v>0</v>
      </c>
      <c r="D22" s="746"/>
      <c r="E22" s="746"/>
      <c r="F22" s="746"/>
      <c r="G22" s="746"/>
      <c r="H22" s="746"/>
      <c r="I22" s="746"/>
      <c r="J22" s="746"/>
      <c r="K22" s="746"/>
      <c r="L22" s="746"/>
      <c r="M22" s="746"/>
      <c r="N22" s="746"/>
      <c r="O22" s="746"/>
      <c r="P22" s="746"/>
      <c r="Q22" s="757"/>
      <c r="R22" s="758"/>
      <c r="S22" s="746"/>
      <c r="T22" s="746"/>
      <c r="U22" s="746"/>
      <c r="V22" s="746"/>
      <c r="W22" s="746"/>
      <c r="X22" s="758"/>
      <c r="Y22" s="758"/>
      <c r="Z22" s="746"/>
      <c r="AA22" s="746"/>
      <c r="AB22" s="746"/>
      <c r="AC22" s="746"/>
      <c r="AD22" s="746"/>
      <c r="AE22" s="264" t="str">
        <f t="shared" si="1"/>
        <v>Đúng</v>
      </c>
      <c r="AF22" s="264" t="str">
        <f t="shared" si="2"/>
        <v>Đúng</v>
      </c>
      <c r="AG22" s="264" t="str">
        <f t="shared" si="3"/>
        <v>Đúng</v>
      </c>
    </row>
    <row r="23" spans="1:33" s="5" customFormat="1" ht="15" customHeight="1" x14ac:dyDescent="0.2">
      <c r="A23" s="140"/>
      <c r="B23" s="138" t="s">
        <v>32</v>
      </c>
      <c r="C23" s="340">
        <f t="shared" si="10"/>
        <v>0</v>
      </c>
      <c r="D23" s="746"/>
      <c r="E23" s="746"/>
      <c r="F23" s="746"/>
      <c r="G23" s="746"/>
      <c r="H23" s="746"/>
      <c r="I23" s="746"/>
      <c r="J23" s="746"/>
      <c r="K23" s="746"/>
      <c r="L23" s="746"/>
      <c r="M23" s="746"/>
      <c r="N23" s="746"/>
      <c r="O23" s="746"/>
      <c r="P23" s="746"/>
      <c r="Q23" s="757"/>
      <c r="R23" s="758"/>
      <c r="S23" s="746"/>
      <c r="T23" s="746"/>
      <c r="U23" s="746"/>
      <c r="V23" s="746"/>
      <c r="W23" s="746"/>
      <c r="X23" s="758"/>
      <c r="Y23" s="758"/>
      <c r="Z23" s="746"/>
      <c r="AA23" s="746"/>
      <c r="AB23" s="746"/>
      <c r="AC23" s="746"/>
      <c r="AD23" s="746"/>
      <c r="AE23" s="264" t="str">
        <f t="shared" si="1"/>
        <v>Đúng</v>
      </c>
      <c r="AF23" s="264" t="str">
        <f t="shared" si="2"/>
        <v>Đúng</v>
      </c>
      <c r="AG23" s="264" t="str">
        <f t="shared" si="3"/>
        <v>Đúng</v>
      </c>
    </row>
    <row r="24" spans="1:33" s="5" customFormat="1" ht="15" customHeight="1" x14ac:dyDescent="0.2">
      <c r="A24" s="140"/>
      <c r="B24" s="138" t="s">
        <v>342</v>
      </c>
      <c r="C24" s="340">
        <f t="shared" si="10"/>
        <v>0</v>
      </c>
      <c r="D24" s="746"/>
      <c r="E24" s="746"/>
      <c r="F24" s="746"/>
      <c r="G24" s="746"/>
      <c r="H24" s="746"/>
      <c r="I24" s="746"/>
      <c r="J24" s="746"/>
      <c r="K24" s="746"/>
      <c r="L24" s="746"/>
      <c r="M24" s="746"/>
      <c r="N24" s="746"/>
      <c r="O24" s="746"/>
      <c r="P24" s="746"/>
      <c r="Q24" s="757"/>
      <c r="R24" s="758"/>
      <c r="S24" s="746"/>
      <c r="T24" s="746"/>
      <c r="U24" s="746"/>
      <c r="V24" s="746"/>
      <c r="W24" s="746"/>
      <c r="X24" s="758"/>
      <c r="Y24" s="758"/>
      <c r="Z24" s="746"/>
      <c r="AA24" s="746"/>
      <c r="AB24" s="746"/>
      <c r="AC24" s="746"/>
      <c r="AD24" s="746"/>
      <c r="AE24" s="264" t="str">
        <f t="shared" si="1"/>
        <v>Đúng</v>
      </c>
      <c r="AF24" s="264" t="str">
        <f t="shared" si="2"/>
        <v>Đúng</v>
      </c>
      <c r="AG24" s="264" t="str">
        <f t="shared" si="3"/>
        <v>Đúng</v>
      </c>
    </row>
    <row r="25" spans="1:33" s="5" customFormat="1" ht="15" customHeight="1" x14ac:dyDescent="0.2">
      <c r="A25" s="140"/>
      <c r="B25" s="138" t="s">
        <v>80</v>
      </c>
      <c r="C25" s="340">
        <f t="shared" si="10"/>
        <v>0</v>
      </c>
      <c r="D25" s="746"/>
      <c r="E25" s="746"/>
      <c r="F25" s="746"/>
      <c r="G25" s="746"/>
      <c r="H25" s="746"/>
      <c r="I25" s="746"/>
      <c r="J25" s="746"/>
      <c r="K25" s="746"/>
      <c r="L25" s="746"/>
      <c r="M25" s="746"/>
      <c r="N25" s="746"/>
      <c r="O25" s="746"/>
      <c r="P25" s="746"/>
      <c r="Q25" s="757"/>
      <c r="R25" s="758"/>
      <c r="S25" s="746"/>
      <c r="T25" s="746"/>
      <c r="U25" s="746"/>
      <c r="V25" s="746"/>
      <c r="W25" s="746"/>
      <c r="X25" s="758"/>
      <c r="Y25" s="758"/>
      <c r="Z25" s="746"/>
      <c r="AA25" s="746"/>
      <c r="AB25" s="746"/>
      <c r="AC25" s="746"/>
      <c r="AD25" s="746"/>
      <c r="AE25" s="264" t="str">
        <f t="shared" si="1"/>
        <v>Đúng</v>
      </c>
      <c r="AF25" s="264" t="str">
        <f t="shared" si="2"/>
        <v>Đúng</v>
      </c>
      <c r="AG25" s="264" t="str">
        <f t="shared" si="3"/>
        <v>Đúng</v>
      </c>
    </row>
    <row r="26" spans="1:33" s="5" customFormat="1" ht="15" customHeight="1" x14ac:dyDescent="0.2">
      <c r="A26" s="179"/>
      <c r="B26" s="180" t="s">
        <v>81</v>
      </c>
      <c r="C26" s="341">
        <f t="shared" si="10"/>
        <v>0</v>
      </c>
      <c r="D26" s="748"/>
      <c r="E26" s="748"/>
      <c r="F26" s="748"/>
      <c r="G26" s="748"/>
      <c r="H26" s="748"/>
      <c r="I26" s="748"/>
      <c r="J26" s="748"/>
      <c r="K26" s="748"/>
      <c r="L26" s="748"/>
      <c r="M26" s="748"/>
      <c r="N26" s="748"/>
      <c r="O26" s="748"/>
      <c r="P26" s="748"/>
      <c r="Q26" s="749"/>
      <c r="R26" s="750"/>
      <c r="S26" s="748"/>
      <c r="T26" s="748"/>
      <c r="U26" s="748"/>
      <c r="V26" s="748"/>
      <c r="W26" s="748"/>
      <c r="X26" s="750"/>
      <c r="Y26" s="750"/>
      <c r="Z26" s="753"/>
      <c r="AA26" s="748"/>
      <c r="AB26" s="748"/>
      <c r="AC26" s="748"/>
      <c r="AD26" s="748"/>
      <c r="AE26" s="264" t="str">
        <f t="shared" si="1"/>
        <v>Đúng</v>
      </c>
      <c r="AF26" s="264" t="str">
        <f t="shared" si="2"/>
        <v>Đúng</v>
      </c>
      <c r="AG26" s="264" t="str">
        <f t="shared" si="3"/>
        <v>Đúng</v>
      </c>
    </row>
    <row r="27" spans="1:33" s="5" customFormat="1" ht="15" customHeight="1" x14ac:dyDescent="0.2">
      <c r="A27" s="161" t="s">
        <v>35</v>
      </c>
      <c r="B27" s="181" t="s">
        <v>360</v>
      </c>
      <c r="C27" s="338">
        <f>SUM(C28:C31)</f>
        <v>0</v>
      </c>
      <c r="D27" s="338">
        <f>SUM(D28:D31)</f>
        <v>0</v>
      </c>
      <c r="E27" s="338">
        <f t="shared" ref="E27:AD27" si="11">SUM(E28:E31)</f>
        <v>0</v>
      </c>
      <c r="F27" s="338">
        <f t="shared" si="11"/>
        <v>0</v>
      </c>
      <c r="G27" s="338">
        <f t="shared" si="11"/>
        <v>0</v>
      </c>
      <c r="H27" s="338">
        <f t="shared" si="11"/>
        <v>0</v>
      </c>
      <c r="I27" s="338">
        <f t="shared" ref="I27" si="12">SUM(I28:I31)</f>
        <v>0</v>
      </c>
      <c r="J27" s="338">
        <f t="shared" si="11"/>
        <v>0</v>
      </c>
      <c r="K27" s="338">
        <f t="shared" si="11"/>
        <v>0</v>
      </c>
      <c r="L27" s="338">
        <f t="shared" si="11"/>
        <v>0</v>
      </c>
      <c r="M27" s="338">
        <f t="shared" si="11"/>
        <v>0</v>
      </c>
      <c r="N27" s="338">
        <f t="shared" si="11"/>
        <v>0</v>
      </c>
      <c r="O27" s="338">
        <f t="shared" si="11"/>
        <v>0</v>
      </c>
      <c r="P27" s="338">
        <f t="shared" si="11"/>
        <v>0</v>
      </c>
      <c r="Q27" s="338">
        <f t="shared" si="11"/>
        <v>0</v>
      </c>
      <c r="R27" s="338">
        <f t="shared" si="11"/>
        <v>0</v>
      </c>
      <c r="S27" s="338">
        <f t="shared" si="11"/>
        <v>0</v>
      </c>
      <c r="T27" s="338">
        <f t="shared" si="11"/>
        <v>0</v>
      </c>
      <c r="U27" s="338">
        <f t="shared" si="11"/>
        <v>0</v>
      </c>
      <c r="V27" s="338">
        <f t="shared" si="11"/>
        <v>0</v>
      </c>
      <c r="W27" s="338">
        <f t="shared" si="11"/>
        <v>0</v>
      </c>
      <c r="X27" s="338">
        <f t="shared" si="11"/>
        <v>0</v>
      </c>
      <c r="Y27" s="338">
        <f t="shared" si="11"/>
        <v>0</v>
      </c>
      <c r="Z27" s="338">
        <f t="shared" si="11"/>
        <v>0</v>
      </c>
      <c r="AA27" s="338">
        <f t="shared" si="11"/>
        <v>0</v>
      </c>
      <c r="AB27" s="338">
        <f t="shared" si="11"/>
        <v>0</v>
      </c>
      <c r="AC27" s="338">
        <f t="shared" si="11"/>
        <v>0</v>
      </c>
      <c r="AD27" s="338">
        <f t="shared" si="11"/>
        <v>0</v>
      </c>
      <c r="AE27" s="264" t="str">
        <f t="shared" si="1"/>
        <v>Đúng</v>
      </c>
      <c r="AF27" s="264" t="str">
        <f t="shared" si="2"/>
        <v>Đúng</v>
      </c>
      <c r="AG27" s="264" t="str">
        <f t="shared" si="3"/>
        <v>Đúng</v>
      </c>
    </row>
    <row r="28" spans="1:33" s="5" customFormat="1" ht="17.25" customHeight="1" x14ac:dyDescent="0.2">
      <c r="A28" s="165"/>
      <c r="B28" s="214" t="s">
        <v>358</v>
      </c>
      <c r="C28" s="343">
        <f t="shared" ref="C28:C31" si="13">SUM(D28:G28)</f>
        <v>0</v>
      </c>
      <c r="D28" s="754"/>
      <c r="E28" s="754"/>
      <c r="F28" s="754"/>
      <c r="G28" s="754"/>
      <c r="H28" s="754"/>
      <c r="I28" s="754"/>
      <c r="J28" s="754"/>
      <c r="K28" s="754"/>
      <c r="L28" s="754"/>
      <c r="M28" s="754"/>
      <c r="N28" s="754"/>
      <c r="O28" s="754"/>
      <c r="P28" s="754"/>
      <c r="Q28" s="759"/>
      <c r="R28" s="760"/>
      <c r="S28" s="761"/>
      <c r="T28" s="761"/>
      <c r="U28" s="761"/>
      <c r="V28" s="761"/>
      <c r="W28" s="761"/>
      <c r="X28" s="760"/>
      <c r="Y28" s="760"/>
      <c r="Z28" s="745"/>
      <c r="AA28" s="754"/>
      <c r="AB28" s="754"/>
      <c r="AC28" s="754"/>
      <c r="AD28" s="754"/>
      <c r="AE28" s="264" t="str">
        <f t="shared" si="1"/>
        <v>Đúng</v>
      </c>
      <c r="AF28" s="264" t="str">
        <f t="shared" si="2"/>
        <v>Đúng</v>
      </c>
      <c r="AG28" s="264" t="str">
        <f t="shared" si="3"/>
        <v>Đúng</v>
      </c>
    </row>
    <row r="29" spans="1:33" s="5" customFormat="1" ht="15" customHeight="1" x14ac:dyDescent="0.2">
      <c r="A29" s="140"/>
      <c r="B29" s="215" t="s">
        <v>352</v>
      </c>
      <c r="C29" s="340">
        <f t="shared" si="13"/>
        <v>0</v>
      </c>
      <c r="D29" s="746"/>
      <c r="E29" s="746"/>
      <c r="F29" s="746"/>
      <c r="G29" s="746"/>
      <c r="H29" s="746"/>
      <c r="I29" s="746"/>
      <c r="J29" s="746"/>
      <c r="K29" s="746"/>
      <c r="L29" s="746"/>
      <c r="M29" s="746"/>
      <c r="N29" s="746"/>
      <c r="O29" s="746"/>
      <c r="P29" s="746"/>
      <c r="Q29" s="762"/>
      <c r="R29" s="763"/>
      <c r="S29" s="764"/>
      <c r="T29" s="764"/>
      <c r="U29" s="764"/>
      <c r="V29" s="764"/>
      <c r="W29" s="764"/>
      <c r="X29" s="763"/>
      <c r="Y29" s="763"/>
      <c r="Z29" s="746"/>
      <c r="AA29" s="746"/>
      <c r="AB29" s="746"/>
      <c r="AC29" s="746"/>
      <c r="AD29" s="746"/>
      <c r="AE29" s="264" t="str">
        <f t="shared" si="1"/>
        <v>Đúng</v>
      </c>
      <c r="AF29" s="264" t="str">
        <f t="shared" si="2"/>
        <v>Đúng</v>
      </c>
      <c r="AG29" s="264" t="str">
        <f t="shared" si="3"/>
        <v>Đúng</v>
      </c>
    </row>
    <row r="30" spans="1:33" s="5" customFormat="1" ht="12.75" x14ac:dyDescent="0.2">
      <c r="A30" s="140"/>
      <c r="B30" s="215" t="s">
        <v>353</v>
      </c>
      <c r="C30" s="340">
        <f t="shared" ref="C30" si="14">SUM(D30:G30)</f>
        <v>0</v>
      </c>
      <c r="D30" s="753"/>
      <c r="E30" s="753"/>
      <c r="F30" s="753"/>
      <c r="G30" s="753"/>
      <c r="H30" s="753"/>
      <c r="I30" s="753"/>
      <c r="J30" s="753"/>
      <c r="K30" s="753"/>
      <c r="L30" s="753"/>
      <c r="M30" s="753"/>
      <c r="N30" s="753"/>
      <c r="O30" s="753"/>
      <c r="P30" s="753"/>
      <c r="Q30" s="765"/>
      <c r="R30" s="766"/>
      <c r="S30" s="767"/>
      <c r="T30" s="767"/>
      <c r="U30" s="767"/>
      <c r="V30" s="767"/>
      <c r="W30" s="767"/>
      <c r="X30" s="766"/>
      <c r="Y30" s="766"/>
      <c r="Z30" s="746"/>
      <c r="AA30" s="753"/>
      <c r="AB30" s="753"/>
      <c r="AC30" s="753"/>
      <c r="AD30" s="753"/>
      <c r="AE30" s="264" t="str">
        <f t="shared" si="1"/>
        <v>Đúng</v>
      </c>
      <c r="AF30" s="264" t="str">
        <f t="shared" si="2"/>
        <v>Đúng</v>
      </c>
      <c r="AG30" s="264" t="str">
        <f t="shared" si="3"/>
        <v>Đúng</v>
      </c>
    </row>
    <row r="31" spans="1:33" s="5" customFormat="1" ht="22.5" x14ac:dyDescent="0.2">
      <c r="A31" s="169"/>
      <c r="B31" s="216" t="s">
        <v>440</v>
      </c>
      <c r="C31" s="341">
        <f t="shared" si="13"/>
        <v>0</v>
      </c>
      <c r="D31" s="752"/>
      <c r="E31" s="752"/>
      <c r="F31" s="752"/>
      <c r="G31" s="752"/>
      <c r="H31" s="752"/>
      <c r="I31" s="752"/>
      <c r="J31" s="752"/>
      <c r="K31" s="752"/>
      <c r="L31" s="752"/>
      <c r="M31" s="752"/>
      <c r="N31" s="752"/>
      <c r="O31" s="752"/>
      <c r="P31" s="752"/>
      <c r="Q31" s="768"/>
      <c r="R31" s="769"/>
      <c r="S31" s="770"/>
      <c r="T31" s="770"/>
      <c r="U31" s="770"/>
      <c r="V31" s="770"/>
      <c r="W31" s="770"/>
      <c r="X31" s="769"/>
      <c r="Y31" s="769"/>
      <c r="Z31" s="752"/>
      <c r="AA31" s="752"/>
      <c r="AB31" s="752"/>
      <c r="AC31" s="752"/>
      <c r="AD31" s="752"/>
      <c r="AE31" s="264" t="str">
        <f t="shared" si="1"/>
        <v>Đúng</v>
      </c>
      <c r="AF31" s="264" t="str">
        <f t="shared" si="2"/>
        <v>Đúng</v>
      </c>
      <c r="AG31" s="264" t="str">
        <f t="shared" si="3"/>
        <v>Đúng</v>
      </c>
    </row>
    <row r="32" spans="1:33" s="5" customFormat="1" ht="15" customHeight="1" x14ac:dyDescent="0.2">
      <c r="A32" s="161" t="s">
        <v>356</v>
      </c>
      <c r="B32" s="181" t="s">
        <v>87</v>
      </c>
      <c r="C32" s="338">
        <f>SUM(C33:C38)</f>
        <v>0</v>
      </c>
      <c r="D32" s="338">
        <f t="shared" ref="D32:J32" si="15">SUM(D33:D38)</f>
        <v>0</v>
      </c>
      <c r="E32" s="338">
        <f t="shared" si="15"/>
        <v>0</v>
      </c>
      <c r="F32" s="338">
        <f t="shared" si="15"/>
        <v>0</v>
      </c>
      <c r="G32" s="338">
        <f t="shared" si="15"/>
        <v>0</v>
      </c>
      <c r="H32" s="338">
        <f t="shared" si="15"/>
        <v>0</v>
      </c>
      <c r="I32" s="338">
        <f t="shared" si="15"/>
        <v>0</v>
      </c>
      <c r="J32" s="338">
        <f t="shared" si="15"/>
        <v>0</v>
      </c>
      <c r="K32" s="452"/>
      <c r="L32" s="452"/>
      <c r="M32" s="452"/>
      <c r="N32" s="452"/>
      <c r="O32" s="452"/>
      <c r="P32" s="452"/>
      <c r="Q32" s="452"/>
      <c r="R32" s="452"/>
      <c r="S32" s="452"/>
      <c r="T32" s="452"/>
      <c r="U32" s="452"/>
      <c r="V32" s="452"/>
      <c r="W32" s="452"/>
      <c r="X32" s="452"/>
      <c r="Y32" s="452"/>
      <c r="Z32" s="452"/>
      <c r="AA32" s="452"/>
      <c r="AB32" s="452"/>
      <c r="AC32" s="452"/>
      <c r="AD32" s="452"/>
      <c r="AE32" s="264"/>
      <c r="AF32" s="264"/>
      <c r="AG32" s="264"/>
    </row>
    <row r="33" spans="1:35" s="5" customFormat="1" ht="17.25" customHeight="1" x14ac:dyDescent="0.2">
      <c r="A33" s="164"/>
      <c r="B33" s="451" t="s">
        <v>71</v>
      </c>
      <c r="C33" s="343">
        <f>SUM(D33:G33)</f>
        <v>0</v>
      </c>
      <c r="D33" s="343"/>
      <c r="E33" s="343"/>
      <c r="F33" s="343"/>
      <c r="G33" s="343"/>
      <c r="H33" s="343"/>
      <c r="I33" s="343"/>
      <c r="J33" s="343"/>
      <c r="K33" s="771"/>
      <c r="L33" s="771"/>
      <c r="M33" s="771"/>
      <c r="N33" s="771"/>
      <c r="O33" s="771"/>
      <c r="P33" s="771"/>
      <c r="Q33" s="772"/>
      <c r="R33" s="773"/>
      <c r="S33" s="771"/>
      <c r="T33" s="771"/>
      <c r="U33" s="771"/>
      <c r="V33" s="771"/>
      <c r="W33" s="771"/>
      <c r="X33" s="773"/>
      <c r="Y33" s="773"/>
      <c r="Z33" s="771"/>
      <c r="AA33" s="771"/>
      <c r="AB33" s="771"/>
      <c r="AC33" s="771"/>
      <c r="AD33" s="771"/>
      <c r="AE33" s="264"/>
      <c r="AF33" s="264"/>
      <c r="AG33" s="264"/>
    </row>
    <row r="34" spans="1:35" s="5" customFormat="1" ht="17.25" customHeight="1" x14ac:dyDescent="0.2">
      <c r="A34" s="140"/>
      <c r="B34" s="215" t="s">
        <v>72</v>
      </c>
      <c r="C34" s="340">
        <f>SUM(D34:G34)</f>
        <v>0</v>
      </c>
      <c r="D34" s="340"/>
      <c r="E34" s="340"/>
      <c r="F34" s="340"/>
      <c r="G34" s="340"/>
      <c r="H34" s="340"/>
      <c r="I34" s="340"/>
      <c r="J34" s="340"/>
      <c r="K34" s="774"/>
      <c r="L34" s="774"/>
      <c r="M34" s="774"/>
      <c r="N34" s="774"/>
      <c r="O34" s="774"/>
      <c r="P34" s="774"/>
      <c r="Q34" s="775"/>
      <c r="R34" s="776"/>
      <c r="S34" s="774"/>
      <c r="T34" s="774"/>
      <c r="U34" s="774"/>
      <c r="V34" s="774"/>
      <c r="W34" s="774"/>
      <c r="X34" s="776"/>
      <c r="Y34" s="776"/>
      <c r="Z34" s="774"/>
      <c r="AA34" s="774"/>
      <c r="AB34" s="774"/>
      <c r="AC34" s="774"/>
      <c r="AD34" s="774"/>
      <c r="AE34" s="264"/>
      <c r="AF34" s="264"/>
      <c r="AG34" s="264"/>
    </row>
    <row r="35" spans="1:35" s="5" customFormat="1" ht="22.5" x14ac:dyDescent="0.2">
      <c r="A35" s="140"/>
      <c r="B35" s="215" t="s">
        <v>481</v>
      </c>
      <c r="C35" s="340">
        <f t="shared" ref="C35:C36" si="16">SUM(D35:G35)</f>
        <v>0</v>
      </c>
      <c r="D35" s="340"/>
      <c r="E35" s="340"/>
      <c r="F35" s="340"/>
      <c r="G35" s="340"/>
      <c r="H35" s="340"/>
      <c r="I35" s="340"/>
      <c r="J35" s="340"/>
      <c r="K35" s="774"/>
      <c r="L35" s="774"/>
      <c r="M35" s="774"/>
      <c r="N35" s="774"/>
      <c r="O35" s="774"/>
      <c r="P35" s="774"/>
      <c r="Q35" s="775"/>
      <c r="R35" s="776"/>
      <c r="S35" s="774"/>
      <c r="T35" s="774"/>
      <c r="U35" s="774"/>
      <c r="V35" s="774"/>
      <c r="W35" s="774"/>
      <c r="X35" s="776"/>
      <c r="Y35" s="776"/>
      <c r="Z35" s="774"/>
      <c r="AA35" s="774"/>
      <c r="AB35" s="774"/>
      <c r="AC35" s="774"/>
      <c r="AD35" s="774"/>
      <c r="AE35" s="264"/>
      <c r="AF35" s="264"/>
      <c r="AG35" s="264"/>
    </row>
    <row r="36" spans="1:35" s="5" customFormat="1" ht="17.25" customHeight="1" x14ac:dyDescent="0.2">
      <c r="A36" s="140"/>
      <c r="B36" s="215" t="s">
        <v>327</v>
      </c>
      <c r="C36" s="340">
        <f t="shared" si="16"/>
        <v>0</v>
      </c>
      <c r="D36" s="340"/>
      <c r="E36" s="340"/>
      <c r="F36" s="340"/>
      <c r="G36" s="340"/>
      <c r="H36" s="340"/>
      <c r="I36" s="340"/>
      <c r="J36" s="340"/>
      <c r="K36" s="774"/>
      <c r="L36" s="774"/>
      <c r="M36" s="774"/>
      <c r="N36" s="774"/>
      <c r="O36" s="774"/>
      <c r="P36" s="774"/>
      <c r="Q36" s="775"/>
      <c r="R36" s="776"/>
      <c r="S36" s="774"/>
      <c r="T36" s="774"/>
      <c r="U36" s="774"/>
      <c r="V36" s="774"/>
      <c r="W36" s="774"/>
      <c r="X36" s="776"/>
      <c r="Y36" s="776"/>
      <c r="Z36" s="774"/>
      <c r="AA36" s="774"/>
      <c r="AB36" s="774"/>
      <c r="AC36" s="774"/>
      <c r="AD36" s="774"/>
      <c r="AE36" s="264"/>
      <c r="AF36" s="264"/>
      <c r="AG36" s="264"/>
    </row>
    <row r="37" spans="1:35" s="5" customFormat="1" ht="17.25" customHeight="1" x14ac:dyDescent="0.2">
      <c r="A37" s="140"/>
      <c r="B37" s="216" t="s">
        <v>631</v>
      </c>
      <c r="C37" s="340">
        <f>SUM(D37:G37)</f>
        <v>0</v>
      </c>
      <c r="D37" s="669"/>
      <c r="E37" s="669"/>
      <c r="F37" s="777"/>
      <c r="G37" s="777"/>
      <c r="H37" s="669"/>
      <c r="I37" s="669"/>
      <c r="J37" s="669"/>
      <c r="K37" s="777"/>
      <c r="L37" s="777"/>
      <c r="M37" s="777"/>
      <c r="N37" s="777"/>
      <c r="O37" s="777"/>
      <c r="P37" s="777"/>
      <c r="Q37" s="778"/>
      <c r="R37" s="779"/>
      <c r="S37" s="777"/>
      <c r="T37" s="777"/>
      <c r="U37" s="777"/>
      <c r="V37" s="777"/>
      <c r="W37" s="777"/>
      <c r="X37" s="779"/>
      <c r="Y37" s="779"/>
      <c r="Z37" s="777"/>
      <c r="AA37" s="777"/>
      <c r="AB37" s="777"/>
      <c r="AC37" s="777"/>
      <c r="AD37" s="777"/>
      <c r="AE37" s="264"/>
      <c r="AF37" s="264"/>
      <c r="AG37" s="264"/>
    </row>
    <row r="38" spans="1:35" s="5" customFormat="1" ht="17.25" customHeight="1" x14ac:dyDescent="0.2">
      <c r="A38" s="169"/>
      <c r="B38" s="216" t="s">
        <v>632</v>
      </c>
      <c r="C38" s="341">
        <f>SUM(D38:G38)</f>
        <v>0</v>
      </c>
      <c r="D38" s="341"/>
      <c r="E38" s="341"/>
      <c r="F38" s="780"/>
      <c r="G38" s="780"/>
      <c r="H38" s="341"/>
      <c r="I38" s="341"/>
      <c r="J38" s="341"/>
      <c r="K38" s="780"/>
      <c r="L38" s="780"/>
      <c r="M38" s="780"/>
      <c r="N38" s="780"/>
      <c r="O38" s="780"/>
      <c r="P38" s="780"/>
      <c r="Q38" s="781"/>
      <c r="R38" s="782"/>
      <c r="S38" s="780"/>
      <c r="T38" s="780"/>
      <c r="U38" s="780"/>
      <c r="V38" s="780"/>
      <c r="W38" s="780"/>
      <c r="X38" s="782"/>
      <c r="Y38" s="782"/>
      <c r="Z38" s="780"/>
      <c r="AA38" s="780"/>
      <c r="AB38" s="780"/>
      <c r="AC38" s="780"/>
      <c r="AD38" s="780"/>
      <c r="AE38" s="264"/>
      <c r="AF38" s="264"/>
      <c r="AG38" s="264"/>
    </row>
    <row r="39" spans="1:35" s="783" customFormat="1" ht="20.25" customHeight="1" x14ac:dyDescent="0.2">
      <c r="A39" s="31" t="s">
        <v>569</v>
      </c>
      <c r="B39" s="294" t="s">
        <v>718</v>
      </c>
      <c r="C39" s="943" t="s">
        <v>339</v>
      </c>
      <c r="D39" s="943"/>
      <c r="E39" s="943"/>
      <c r="F39" s="944"/>
      <c r="G39" s="945"/>
      <c r="H39" s="946"/>
      <c r="I39" s="946"/>
      <c r="J39" s="946"/>
      <c r="K39" s="947"/>
      <c r="L39" s="2"/>
      <c r="M39" s="217"/>
      <c r="N39" s="217"/>
      <c r="O39" s="217"/>
      <c r="P39" s="948" t="s">
        <v>340</v>
      </c>
      <c r="Q39" s="948"/>
      <c r="R39" s="948"/>
      <c r="S39" s="948"/>
      <c r="T39" s="945"/>
      <c r="U39" s="946"/>
      <c r="V39" s="947"/>
      <c r="W39" s="27"/>
      <c r="Z39" s="784"/>
      <c r="AA39" s="942"/>
      <c r="AB39" s="942"/>
      <c r="AC39" s="942"/>
      <c r="AD39" s="942"/>
      <c r="AE39" s="691"/>
    </row>
    <row r="40" spans="1:35" ht="18" customHeight="1" x14ac:dyDescent="0.25">
      <c r="B40" s="218"/>
      <c r="C40" s="785"/>
      <c r="D40" s="785"/>
      <c r="E40" s="785"/>
      <c r="F40" s="785"/>
      <c r="G40" s="786"/>
      <c r="H40" s="786"/>
      <c r="I40" s="786"/>
      <c r="J40" s="786"/>
      <c r="K40" s="786"/>
      <c r="L40" s="19"/>
      <c r="M40" s="785"/>
      <c r="N40" s="785"/>
      <c r="O40" s="785"/>
      <c r="P40" s="785"/>
      <c r="Q40" s="785"/>
      <c r="R40" s="786"/>
      <c r="S40" s="786"/>
      <c r="T40" s="786"/>
      <c r="U40" s="19"/>
      <c r="V40" s="19"/>
      <c r="W40" s="19"/>
      <c r="X40" s="19"/>
      <c r="Y40" s="701"/>
      <c r="Z40" s="701"/>
      <c r="AA40" s="701"/>
      <c r="AB40" s="701"/>
      <c r="AC40" s="701"/>
      <c r="AD40" s="701"/>
      <c r="AE40" s="787"/>
      <c r="AF40" s="788"/>
      <c r="AG40" s="788"/>
    </row>
    <row r="41" spans="1:35" s="783" customFormat="1" ht="18.75" customHeight="1" x14ac:dyDescent="0.2">
      <c r="A41" s="2"/>
      <c r="B41" s="17"/>
      <c r="C41" s="264" t="str">
        <f>IF(AND(C7=C27,C7=C19), "Đúng","Sai")</f>
        <v>Đúng</v>
      </c>
      <c r="D41" s="264" t="str">
        <f t="shared" ref="D41:AD41" si="17">IF(AND(D7=D27,D7=D19), "Đúng","Sai")</f>
        <v>Đúng</v>
      </c>
      <c r="E41" s="264" t="str">
        <f t="shared" si="17"/>
        <v>Đúng</v>
      </c>
      <c r="F41" s="264" t="str">
        <f t="shared" si="17"/>
        <v>Đúng</v>
      </c>
      <c r="G41" s="264" t="str">
        <f t="shared" si="17"/>
        <v>Đúng</v>
      </c>
      <c r="H41" s="264" t="str">
        <f t="shared" si="17"/>
        <v>Đúng</v>
      </c>
      <c r="I41" s="264" t="str">
        <f t="shared" si="17"/>
        <v>Đúng</v>
      </c>
      <c r="J41" s="264" t="str">
        <f t="shared" si="17"/>
        <v>Đúng</v>
      </c>
      <c r="K41" s="264" t="str">
        <f t="shared" si="17"/>
        <v>Đúng</v>
      </c>
      <c r="L41" s="264" t="str">
        <f t="shared" si="17"/>
        <v>Đúng</v>
      </c>
      <c r="M41" s="264" t="str">
        <f t="shared" si="17"/>
        <v>Đúng</v>
      </c>
      <c r="N41" s="264" t="str">
        <f t="shared" si="17"/>
        <v>Đúng</v>
      </c>
      <c r="O41" s="264" t="str">
        <f t="shared" si="17"/>
        <v>Đúng</v>
      </c>
      <c r="P41" s="264" t="str">
        <f t="shared" si="17"/>
        <v>Đúng</v>
      </c>
      <c r="Q41" s="264" t="str">
        <f t="shared" si="17"/>
        <v>Đúng</v>
      </c>
      <c r="R41" s="264" t="str">
        <f t="shared" si="17"/>
        <v>Đúng</v>
      </c>
      <c r="S41" s="264" t="str">
        <f t="shared" si="17"/>
        <v>Đúng</v>
      </c>
      <c r="T41" s="264" t="str">
        <f t="shared" si="17"/>
        <v>Đúng</v>
      </c>
      <c r="U41" s="264" t="str">
        <f t="shared" si="17"/>
        <v>Đúng</v>
      </c>
      <c r="V41" s="264" t="str">
        <f t="shared" si="17"/>
        <v>Đúng</v>
      </c>
      <c r="W41" s="264" t="str">
        <f t="shared" si="17"/>
        <v>Đúng</v>
      </c>
      <c r="X41" s="264" t="str">
        <f t="shared" si="17"/>
        <v>Đúng</v>
      </c>
      <c r="Y41" s="264" t="str">
        <f t="shared" si="17"/>
        <v>Đúng</v>
      </c>
      <c r="Z41" s="264" t="str">
        <f t="shared" si="17"/>
        <v>Đúng</v>
      </c>
      <c r="AA41" s="264" t="str">
        <f t="shared" si="17"/>
        <v>Đúng</v>
      </c>
      <c r="AB41" s="264" t="str">
        <f t="shared" si="17"/>
        <v>Đúng</v>
      </c>
      <c r="AC41" s="57" t="str">
        <f t="shared" si="17"/>
        <v>Đúng</v>
      </c>
      <c r="AD41" s="697" t="str">
        <f t="shared" si="17"/>
        <v>Đúng</v>
      </c>
      <c r="AE41" s="294"/>
    </row>
    <row r="42" spans="1:35" s="783" customFormat="1" ht="21.75" customHeight="1" x14ac:dyDescent="0.2">
      <c r="A42" s="2"/>
      <c r="B42" s="17"/>
      <c r="C42" s="264"/>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294"/>
    </row>
    <row r="43" spans="1:35" ht="18.75" customHeight="1" x14ac:dyDescent="0.2">
      <c r="A43" s="2"/>
      <c r="B43" s="17"/>
      <c r="C43" s="264"/>
      <c r="D43" s="187"/>
      <c r="E43" s="187"/>
      <c r="F43" s="187"/>
      <c r="G43" s="187"/>
      <c r="H43" s="187"/>
      <c r="I43" s="187"/>
      <c r="J43" s="187"/>
      <c r="K43" s="187"/>
      <c r="L43" s="187"/>
      <c r="M43" s="187"/>
      <c r="N43" s="187"/>
      <c r="O43" s="187"/>
      <c r="P43" s="187"/>
      <c r="Q43" s="187"/>
      <c r="R43" s="187"/>
      <c r="S43" s="187"/>
      <c r="T43" s="187"/>
      <c r="U43" s="187"/>
      <c r="V43" s="187"/>
      <c r="W43" s="187"/>
      <c r="X43" s="187"/>
      <c r="Y43" s="187"/>
      <c r="Z43" s="187"/>
      <c r="AA43" s="187"/>
      <c r="AB43" s="187"/>
      <c r="AC43" s="187"/>
      <c r="AD43" s="187"/>
      <c r="AE43" s="701"/>
      <c r="AF43" s="27"/>
      <c r="AG43" s="27"/>
      <c r="AH43" s="788"/>
      <c r="AI43" s="788"/>
    </row>
    <row r="44" spans="1:35" x14ac:dyDescent="0.25">
      <c r="B44" s="1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789"/>
    </row>
    <row r="45" spans="1:35" x14ac:dyDescent="0.25">
      <c r="B45" s="17"/>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789"/>
    </row>
    <row r="46" spans="1:35" x14ac:dyDescent="0.25">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5" x14ac:dyDescent="0.25">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sheetData>
  <sheetProtection formatCells="0" formatColumns="0" formatRows="0"/>
  <mergeCells count="43">
    <mergeCell ref="K3:P3"/>
    <mergeCell ref="Q3:Y3"/>
    <mergeCell ref="AC3:AC5"/>
    <mergeCell ref="I3:I5"/>
    <mergeCell ref="T4:T5"/>
    <mergeCell ref="U4:U5"/>
    <mergeCell ref="V4:V5"/>
    <mergeCell ref="W4:W5"/>
    <mergeCell ref="K4:K5"/>
    <mergeCell ref="J3:J5"/>
    <mergeCell ref="O4:O5"/>
    <mergeCell ref="AM1:AO1"/>
    <mergeCell ref="A2:B2"/>
    <mergeCell ref="Z2:AD2"/>
    <mergeCell ref="H3:H5"/>
    <mergeCell ref="D4:D5"/>
    <mergeCell ref="E4:E5"/>
    <mergeCell ref="F4:F5"/>
    <mergeCell ref="G4:G5"/>
    <mergeCell ref="A3:A5"/>
    <mergeCell ref="B3:B5"/>
    <mergeCell ref="C3:C5"/>
    <mergeCell ref="D3:G3"/>
    <mergeCell ref="X4:X5"/>
    <mergeCell ref="Y4:Y5"/>
    <mergeCell ref="Z3:AB3"/>
    <mergeCell ref="AD3:AD5"/>
    <mergeCell ref="A1:AA1"/>
    <mergeCell ref="AB1:AD1"/>
    <mergeCell ref="AA39:AD39"/>
    <mergeCell ref="C39:F39"/>
    <mergeCell ref="G39:K39"/>
    <mergeCell ref="P39:S39"/>
    <mergeCell ref="T39:V39"/>
    <mergeCell ref="L4:L5"/>
    <mergeCell ref="Z4:Z5"/>
    <mergeCell ref="AA4:AB4"/>
    <mergeCell ref="M4:M5"/>
    <mergeCell ref="N4:N5"/>
    <mergeCell ref="P4:P5"/>
    <mergeCell ref="Q4:Q5"/>
    <mergeCell ref="R4:R5"/>
    <mergeCell ref="S4:S5"/>
  </mergeCells>
  <conditionalFormatting sqref="AE1:AE1048576 A41:XFD41 C42:C43">
    <cfRule type="cellIs" dxfId="41" priority="4" operator="equal">
      <formula>"Đúng"</formula>
    </cfRule>
  </conditionalFormatting>
  <conditionalFormatting sqref="AF7:AG38">
    <cfRule type="cellIs" dxfId="40" priority="3" operator="equal">
      <formula>"Đúng"</formula>
    </cfRule>
  </conditionalFormatting>
  <printOptions horizontalCentered="1" verticalCentered="1"/>
  <pageMargins left="0.19685039370078741" right="0" top="0.19685039370078741" bottom="0.23622047244094491" header="0" footer="0"/>
  <pageSetup paperSize="9" scale="7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AA40"/>
  <sheetViews>
    <sheetView zoomScale="50" zoomScaleNormal="50" workbookViewId="0">
      <selection activeCell="B8" sqref="B8"/>
    </sheetView>
  </sheetViews>
  <sheetFormatPr defaultColWidth="5.42578125" defaultRowHeight="15.75" x14ac:dyDescent="0.25"/>
  <cols>
    <col min="1" max="1" width="4.140625" style="20" customWidth="1"/>
    <col min="2" max="2" width="46.140625" style="2" customWidth="1"/>
    <col min="3" max="3" width="8" style="19" customWidth="1"/>
    <col min="4" max="7" width="5.42578125" style="2" customWidth="1"/>
    <col min="8" max="8" width="10.7109375" style="2" customWidth="1"/>
    <col min="9" max="10" width="7.140625" style="2" customWidth="1"/>
    <col min="11" max="11" width="6" style="2" customWidth="1"/>
    <col min="12" max="12" width="7.28515625" style="2" customWidth="1"/>
    <col min="13" max="13" width="6" style="2" customWidth="1"/>
    <col min="14" max="14" width="5.42578125" style="2" customWidth="1"/>
    <col min="15" max="16" width="5.140625" style="2" customWidth="1"/>
    <col min="17" max="17" width="5" style="2" customWidth="1"/>
    <col min="18" max="18" width="5.28515625" style="2" customWidth="1"/>
    <col min="19" max="19" width="6.28515625" style="2" customWidth="1"/>
    <col min="20" max="21" width="5.140625" style="2" customWidth="1"/>
    <col min="22" max="22" width="7.140625" style="59" customWidth="1"/>
    <col min="23" max="23" width="6.42578125" style="59" customWidth="1"/>
    <col min="24" max="24" width="6.7109375" style="59" customWidth="1"/>
    <col min="25" max="25" width="5.85546875" style="59" customWidth="1"/>
    <col min="26" max="258" width="5.42578125" style="2"/>
    <col min="259" max="259" width="4.140625" style="2" customWidth="1"/>
    <col min="260" max="260" width="30.7109375" style="2" customWidth="1"/>
    <col min="261" max="261" width="7.42578125" style="2" customWidth="1"/>
    <col min="262" max="262" width="6.140625" style="2" customWidth="1"/>
    <col min="263" max="266" width="5.42578125" style="2" customWidth="1"/>
    <col min="267" max="268" width="6" style="2" customWidth="1"/>
    <col min="269" max="269" width="6.42578125" style="2" customWidth="1"/>
    <col min="270" max="272" width="6" style="2" customWidth="1"/>
    <col min="273" max="273" width="5.42578125" style="2" customWidth="1"/>
    <col min="274" max="274" width="5.140625" style="2" customWidth="1"/>
    <col min="275" max="275" width="5" style="2" customWidth="1"/>
    <col min="276" max="276" width="5.28515625" style="2" customWidth="1"/>
    <col min="277" max="279" width="5.140625" style="2" customWidth="1"/>
    <col min="280" max="514" width="5.42578125" style="2"/>
    <col min="515" max="515" width="4.140625" style="2" customWidth="1"/>
    <col min="516" max="516" width="30.7109375" style="2" customWidth="1"/>
    <col min="517" max="517" width="7.42578125" style="2" customWidth="1"/>
    <col min="518" max="518" width="6.140625" style="2" customWidth="1"/>
    <col min="519" max="522" width="5.42578125" style="2" customWidth="1"/>
    <col min="523" max="524" width="6" style="2" customWidth="1"/>
    <col min="525" max="525" width="6.42578125" style="2" customWidth="1"/>
    <col min="526" max="528" width="6" style="2" customWidth="1"/>
    <col min="529" max="529" width="5.42578125" style="2" customWidth="1"/>
    <col min="530" max="530" width="5.140625" style="2" customWidth="1"/>
    <col min="531" max="531" width="5" style="2" customWidth="1"/>
    <col min="532" max="532" width="5.28515625" style="2" customWidth="1"/>
    <col min="533" max="535" width="5.140625" style="2" customWidth="1"/>
    <col min="536" max="770" width="5.42578125" style="2"/>
    <col min="771" max="771" width="4.140625" style="2" customWidth="1"/>
    <col min="772" max="772" width="30.7109375" style="2" customWidth="1"/>
    <col min="773" max="773" width="7.42578125" style="2" customWidth="1"/>
    <col min="774" max="774" width="6.140625" style="2" customWidth="1"/>
    <col min="775" max="778" width="5.42578125" style="2" customWidth="1"/>
    <col min="779" max="780" width="6" style="2" customWidth="1"/>
    <col min="781" max="781" width="6.42578125" style="2" customWidth="1"/>
    <col min="782" max="784" width="6" style="2" customWidth="1"/>
    <col min="785" max="785" width="5.42578125" style="2" customWidth="1"/>
    <col min="786" max="786" width="5.140625" style="2" customWidth="1"/>
    <col min="787" max="787" width="5" style="2" customWidth="1"/>
    <col min="788" max="788" width="5.28515625" style="2" customWidth="1"/>
    <col min="789" max="791" width="5.140625" style="2" customWidth="1"/>
    <col min="792" max="1026" width="5.42578125" style="2"/>
    <col min="1027" max="1027" width="4.140625" style="2" customWidth="1"/>
    <col min="1028" max="1028" width="30.7109375" style="2" customWidth="1"/>
    <col min="1029" max="1029" width="7.42578125" style="2" customWidth="1"/>
    <col min="1030" max="1030" width="6.140625" style="2" customWidth="1"/>
    <col min="1031" max="1034" width="5.42578125" style="2" customWidth="1"/>
    <col min="1035" max="1036" width="6" style="2" customWidth="1"/>
    <col min="1037" max="1037" width="6.42578125" style="2" customWidth="1"/>
    <col min="1038" max="1040" width="6" style="2" customWidth="1"/>
    <col min="1041" max="1041" width="5.42578125" style="2" customWidth="1"/>
    <col min="1042" max="1042" width="5.140625" style="2" customWidth="1"/>
    <col min="1043" max="1043" width="5" style="2" customWidth="1"/>
    <col min="1044" max="1044" width="5.28515625" style="2" customWidth="1"/>
    <col min="1045" max="1047" width="5.140625" style="2" customWidth="1"/>
    <col min="1048" max="1282" width="5.42578125" style="2"/>
    <col min="1283" max="1283" width="4.140625" style="2" customWidth="1"/>
    <col min="1284" max="1284" width="30.7109375" style="2" customWidth="1"/>
    <col min="1285" max="1285" width="7.42578125" style="2" customWidth="1"/>
    <col min="1286" max="1286" width="6.140625" style="2" customWidth="1"/>
    <col min="1287" max="1290" width="5.42578125" style="2" customWidth="1"/>
    <col min="1291" max="1292" width="6" style="2" customWidth="1"/>
    <col min="1293" max="1293" width="6.42578125" style="2" customWidth="1"/>
    <col min="1294" max="1296" width="6" style="2" customWidth="1"/>
    <col min="1297" max="1297" width="5.42578125" style="2" customWidth="1"/>
    <col min="1298" max="1298" width="5.140625" style="2" customWidth="1"/>
    <col min="1299" max="1299" width="5" style="2" customWidth="1"/>
    <col min="1300" max="1300" width="5.28515625" style="2" customWidth="1"/>
    <col min="1301" max="1303" width="5.140625" style="2" customWidth="1"/>
    <col min="1304" max="1538" width="5.42578125" style="2"/>
    <col min="1539" max="1539" width="4.140625" style="2" customWidth="1"/>
    <col min="1540" max="1540" width="30.7109375" style="2" customWidth="1"/>
    <col min="1541" max="1541" width="7.42578125" style="2" customWidth="1"/>
    <col min="1542" max="1542" width="6.140625" style="2" customWidth="1"/>
    <col min="1543" max="1546" width="5.42578125" style="2" customWidth="1"/>
    <col min="1547" max="1548" width="6" style="2" customWidth="1"/>
    <col min="1549" max="1549" width="6.42578125" style="2" customWidth="1"/>
    <col min="1550" max="1552" width="6" style="2" customWidth="1"/>
    <col min="1553" max="1553" width="5.42578125" style="2" customWidth="1"/>
    <col min="1554" max="1554" width="5.140625" style="2" customWidth="1"/>
    <col min="1555" max="1555" width="5" style="2" customWidth="1"/>
    <col min="1556" max="1556" width="5.28515625" style="2" customWidth="1"/>
    <col min="1557" max="1559" width="5.140625" style="2" customWidth="1"/>
    <col min="1560" max="1794" width="5.42578125" style="2"/>
    <col min="1795" max="1795" width="4.140625" style="2" customWidth="1"/>
    <col min="1796" max="1796" width="30.7109375" style="2" customWidth="1"/>
    <col min="1797" max="1797" width="7.42578125" style="2" customWidth="1"/>
    <col min="1798" max="1798" width="6.140625" style="2" customWidth="1"/>
    <col min="1799" max="1802" width="5.42578125" style="2" customWidth="1"/>
    <col min="1803" max="1804" width="6" style="2" customWidth="1"/>
    <col min="1805" max="1805" width="6.42578125" style="2" customWidth="1"/>
    <col min="1806" max="1808" width="6" style="2" customWidth="1"/>
    <col min="1809" max="1809" width="5.42578125" style="2" customWidth="1"/>
    <col min="1810" max="1810" width="5.140625" style="2" customWidth="1"/>
    <col min="1811" max="1811" width="5" style="2" customWidth="1"/>
    <col min="1812" max="1812" width="5.28515625" style="2" customWidth="1"/>
    <col min="1813" max="1815" width="5.140625" style="2" customWidth="1"/>
    <col min="1816" max="2050" width="5.42578125" style="2"/>
    <col min="2051" max="2051" width="4.140625" style="2" customWidth="1"/>
    <col min="2052" max="2052" width="30.7109375" style="2" customWidth="1"/>
    <col min="2053" max="2053" width="7.42578125" style="2" customWidth="1"/>
    <col min="2054" max="2054" width="6.140625" style="2" customWidth="1"/>
    <col min="2055" max="2058" width="5.42578125" style="2" customWidth="1"/>
    <col min="2059" max="2060" width="6" style="2" customWidth="1"/>
    <col min="2061" max="2061" width="6.42578125" style="2" customWidth="1"/>
    <col min="2062" max="2064" width="6" style="2" customWidth="1"/>
    <col min="2065" max="2065" width="5.42578125" style="2" customWidth="1"/>
    <col min="2066" max="2066" width="5.140625" style="2" customWidth="1"/>
    <col min="2067" max="2067" width="5" style="2" customWidth="1"/>
    <col min="2068" max="2068" width="5.28515625" style="2" customWidth="1"/>
    <col min="2069" max="2071" width="5.140625" style="2" customWidth="1"/>
    <col min="2072" max="2306" width="5.42578125" style="2"/>
    <col min="2307" max="2307" width="4.140625" style="2" customWidth="1"/>
    <col min="2308" max="2308" width="30.7109375" style="2" customWidth="1"/>
    <col min="2309" max="2309" width="7.42578125" style="2" customWidth="1"/>
    <col min="2310" max="2310" width="6.140625" style="2" customWidth="1"/>
    <col min="2311" max="2314" width="5.42578125" style="2" customWidth="1"/>
    <col min="2315" max="2316" width="6" style="2" customWidth="1"/>
    <col min="2317" max="2317" width="6.42578125" style="2" customWidth="1"/>
    <col min="2318" max="2320" width="6" style="2" customWidth="1"/>
    <col min="2321" max="2321" width="5.42578125" style="2" customWidth="1"/>
    <col min="2322" max="2322" width="5.140625" style="2" customWidth="1"/>
    <col min="2323" max="2323" width="5" style="2" customWidth="1"/>
    <col min="2324" max="2324" width="5.28515625" style="2" customWidth="1"/>
    <col min="2325" max="2327" width="5.140625" style="2" customWidth="1"/>
    <col min="2328" max="2562" width="5.42578125" style="2"/>
    <col min="2563" max="2563" width="4.140625" style="2" customWidth="1"/>
    <col min="2564" max="2564" width="30.7109375" style="2" customWidth="1"/>
    <col min="2565" max="2565" width="7.42578125" style="2" customWidth="1"/>
    <col min="2566" max="2566" width="6.140625" style="2" customWidth="1"/>
    <col min="2567" max="2570" width="5.42578125" style="2" customWidth="1"/>
    <col min="2571" max="2572" width="6" style="2" customWidth="1"/>
    <col min="2573" max="2573" width="6.42578125" style="2" customWidth="1"/>
    <col min="2574" max="2576" width="6" style="2" customWidth="1"/>
    <col min="2577" max="2577" width="5.42578125" style="2" customWidth="1"/>
    <col min="2578" max="2578" width="5.140625" style="2" customWidth="1"/>
    <col min="2579" max="2579" width="5" style="2" customWidth="1"/>
    <col min="2580" max="2580" width="5.28515625" style="2" customWidth="1"/>
    <col min="2581" max="2583" width="5.140625" style="2" customWidth="1"/>
    <col min="2584" max="2818" width="5.42578125" style="2"/>
    <col min="2819" max="2819" width="4.140625" style="2" customWidth="1"/>
    <col min="2820" max="2820" width="30.7109375" style="2" customWidth="1"/>
    <col min="2821" max="2821" width="7.42578125" style="2" customWidth="1"/>
    <col min="2822" max="2822" width="6.140625" style="2" customWidth="1"/>
    <col min="2823" max="2826" width="5.42578125" style="2" customWidth="1"/>
    <col min="2827" max="2828" width="6" style="2" customWidth="1"/>
    <col min="2829" max="2829" width="6.42578125" style="2" customWidth="1"/>
    <col min="2830" max="2832" width="6" style="2" customWidth="1"/>
    <col min="2833" max="2833" width="5.42578125" style="2" customWidth="1"/>
    <col min="2834" max="2834" width="5.140625" style="2" customWidth="1"/>
    <col min="2835" max="2835" width="5" style="2" customWidth="1"/>
    <col min="2836" max="2836" width="5.28515625" style="2" customWidth="1"/>
    <col min="2837" max="2839" width="5.140625" style="2" customWidth="1"/>
    <col min="2840" max="3074" width="5.42578125" style="2"/>
    <col min="3075" max="3075" width="4.140625" style="2" customWidth="1"/>
    <col min="3076" max="3076" width="30.7109375" style="2" customWidth="1"/>
    <col min="3077" max="3077" width="7.42578125" style="2" customWidth="1"/>
    <col min="3078" max="3078" width="6.140625" style="2" customWidth="1"/>
    <col min="3079" max="3082" width="5.42578125" style="2" customWidth="1"/>
    <col min="3083" max="3084" width="6" style="2" customWidth="1"/>
    <col min="3085" max="3085" width="6.42578125" style="2" customWidth="1"/>
    <col min="3086" max="3088" width="6" style="2" customWidth="1"/>
    <col min="3089" max="3089" width="5.42578125" style="2" customWidth="1"/>
    <col min="3090" max="3090" width="5.140625" style="2" customWidth="1"/>
    <col min="3091" max="3091" width="5" style="2" customWidth="1"/>
    <col min="3092" max="3092" width="5.28515625" style="2" customWidth="1"/>
    <col min="3093" max="3095" width="5.140625" style="2" customWidth="1"/>
    <col min="3096" max="3330" width="5.42578125" style="2"/>
    <col min="3331" max="3331" width="4.140625" style="2" customWidth="1"/>
    <col min="3332" max="3332" width="30.7109375" style="2" customWidth="1"/>
    <col min="3333" max="3333" width="7.42578125" style="2" customWidth="1"/>
    <col min="3334" max="3334" width="6.140625" style="2" customWidth="1"/>
    <col min="3335" max="3338" width="5.42578125" style="2" customWidth="1"/>
    <col min="3339" max="3340" width="6" style="2" customWidth="1"/>
    <col min="3341" max="3341" width="6.42578125" style="2" customWidth="1"/>
    <col min="3342" max="3344" width="6" style="2" customWidth="1"/>
    <col min="3345" max="3345" width="5.42578125" style="2" customWidth="1"/>
    <col min="3346" max="3346" width="5.140625" style="2" customWidth="1"/>
    <col min="3347" max="3347" width="5" style="2" customWidth="1"/>
    <col min="3348" max="3348" width="5.28515625" style="2" customWidth="1"/>
    <col min="3349" max="3351" width="5.140625" style="2" customWidth="1"/>
    <col min="3352" max="3586" width="5.42578125" style="2"/>
    <col min="3587" max="3587" width="4.140625" style="2" customWidth="1"/>
    <col min="3588" max="3588" width="30.7109375" style="2" customWidth="1"/>
    <col min="3589" max="3589" width="7.42578125" style="2" customWidth="1"/>
    <col min="3590" max="3590" width="6.140625" style="2" customWidth="1"/>
    <col min="3591" max="3594" width="5.42578125" style="2" customWidth="1"/>
    <col min="3595" max="3596" width="6" style="2" customWidth="1"/>
    <col min="3597" max="3597" width="6.42578125" style="2" customWidth="1"/>
    <col min="3598" max="3600" width="6" style="2" customWidth="1"/>
    <col min="3601" max="3601" width="5.42578125" style="2" customWidth="1"/>
    <col min="3602" max="3602" width="5.140625" style="2" customWidth="1"/>
    <col min="3603" max="3603" width="5" style="2" customWidth="1"/>
    <col min="3604" max="3604" width="5.28515625" style="2" customWidth="1"/>
    <col min="3605" max="3607" width="5.140625" style="2" customWidth="1"/>
    <col min="3608" max="3842" width="5.42578125" style="2"/>
    <col min="3843" max="3843" width="4.140625" style="2" customWidth="1"/>
    <col min="3844" max="3844" width="30.7109375" style="2" customWidth="1"/>
    <col min="3845" max="3845" width="7.42578125" style="2" customWidth="1"/>
    <col min="3846" max="3846" width="6.140625" style="2" customWidth="1"/>
    <col min="3847" max="3850" width="5.42578125" style="2" customWidth="1"/>
    <col min="3851" max="3852" width="6" style="2" customWidth="1"/>
    <col min="3853" max="3853" width="6.42578125" style="2" customWidth="1"/>
    <col min="3854" max="3856" width="6" style="2" customWidth="1"/>
    <col min="3857" max="3857" width="5.42578125" style="2" customWidth="1"/>
    <col min="3858" max="3858" width="5.140625" style="2" customWidth="1"/>
    <col min="3859" max="3859" width="5" style="2" customWidth="1"/>
    <col min="3860" max="3860" width="5.28515625" style="2" customWidth="1"/>
    <col min="3861" max="3863" width="5.140625" style="2" customWidth="1"/>
    <col min="3864" max="4098" width="5.42578125" style="2"/>
    <col min="4099" max="4099" width="4.140625" style="2" customWidth="1"/>
    <col min="4100" max="4100" width="30.7109375" style="2" customWidth="1"/>
    <col min="4101" max="4101" width="7.42578125" style="2" customWidth="1"/>
    <col min="4102" max="4102" width="6.140625" style="2" customWidth="1"/>
    <col min="4103" max="4106" width="5.42578125" style="2" customWidth="1"/>
    <col min="4107" max="4108" width="6" style="2" customWidth="1"/>
    <col min="4109" max="4109" width="6.42578125" style="2" customWidth="1"/>
    <col min="4110" max="4112" width="6" style="2" customWidth="1"/>
    <col min="4113" max="4113" width="5.42578125" style="2" customWidth="1"/>
    <col min="4114" max="4114" width="5.140625" style="2" customWidth="1"/>
    <col min="4115" max="4115" width="5" style="2" customWidth="1"/>
    <col min="4116" max="4116" width="5.28515625" style="2" customWidth="1"/>
    <col min="4117" max="4119" width="5.140625" style="2" customWidth="1"/>
    <col min="4120" max="4354" width="5.42578125" style="2"/>
    <col min="4355" max="4355" width="4.140625" style="2" customWidth="1"/>
    <col min="4356" max="4356" width="30.7109375" style="2" customWidth="1"/>
    <col min="4357" max="4357" width="7.42578125" style="2" customWidth="1"/>
    <col min="4358" max="4358" width="6.140625" style="2" customWidth="1"/>
    <col min="4359" max="4362" width="5.42578125" style="2" customWidth="1"/>
    <col min="4363" max="4364" width="6" style="2" customWidth="1"/>
    <col min="4365" max="4365" width="6.42578125" style="2" customWidth="1"/>
    <col min="4366" max="4368" width="6" style="2" customWidth="1"/>
    <col min="4369" max="4369" width="5.42578125" style="2" customWidth="1"/>
    <col min="4370" max="4370" width="5.140625" style="2" customWidth="1"/>
    <col min="4371" max="4371" width="5" style="2" customWidth="1"/>
    <col min="4372" max="4372" width="5.28515625" style="2" customWidth="1"/>
    <col min="4373" max="4375" width="5.140625" style="2" customWidth="1"/>
    <col min="4376" max="4610" width="5.42578125" style="2"/>
    <col min="4611" max="4611" width="4.140625" style="2" customWidth="1"/>
    <col min="4612" max="4612" width="30.7109375" style="2" customWidth="1"/>
    <col min="4613" max="4613" width="7.42578125" style="2" customWidth="1"/>
    <col min="4614" max="4614" width="6.140625" style="2" customWidth="1"/>
    <col min="4615" max="4618" width="5.42578125" style="2" customWidth="1"/>
    <col min="4619" max="4620" width="6" style="2" customWidth="1"/>
    <col min="4621" max="4621" width="6.42578125" style="2" customWidth="1"/>
    <col min="4622" max="4624" width="6" style="2" customWidth="1"/>
    <col min="4625" max="4625" width="5.42578125" style="2" customWidth="1"/>
    <col min="4626" max="4626" width="5.140625" style="2" customWidth="1"/>
    <col min="4627" max="4627" width="5" style="2" customWidth="1"/>
    <col min="4628" max="4628" width="5.28515625" style="2" customWidth="1"/>
    <col min="4629" max="4631" width="5.140625" style="2" customWidth="1"/>
    <col min="4632" max="4866" width="5.42578125" style="2"/>
    <col min="4867" max="4867" width="4.140625" style="2" customWidth="1"/>
    <col min="4868" max="4868" width="30.7109375" style="2" customWidth="1"/>
    <col min="4869" max="4869" width="7.42578125" style="2" customWidth="1"/>
    <col min="4870" max="4870" width="6.140625" style="2" customWidth="1"/>
    <col min="4871" max="4874" width="5.42578125" style="2" customWidth="1"/>
    <col min="4875" max="4876" width="6" style="2" customWidth="1"/>
    <col min="4877" max="4877" width="6.42578125" style="2" customWidth="1"/>
    <col min="4878" max="4880" width="6" style="2" customWidth="1"/>
    <col min="4881" max="4881" width="5.42578125" style="2" customWidth="1"/>
    <col min="4882" max="4882" width="5.140625" style="2" customWidth="1"/>
    <col min="4883" max="4883" width="5" style="2" customWidth="1"/>
    <col min="4884" max="4884" width="5.28515625" style="2" customWidth="1"/>
    <col min="4885" max="4887" width="5.140625" style="2" customWidth="1"/>
    <col min="4888" max="5122" width="5.42578125" style="2"/>
    <col min="5123" max="5123" width="4.140625" style="2" customWidth="1"/>
    <col min="5124" max="5124" width="30.7109375" style="2" customWidth="1"/>
    <col min="5125" max="5125" width="7.42578125" style="2" customWidth="1"/>
    <col min="5126" max="5126" width="6.140625" style="2" customWidth="1"/>
    <col min="5127" max="5130" width="5.42578125" style="2" customWidth="1"/>
    <col min="5131" max="5132" width="6" style="2" customWidth="1"/>
    <col min="5133" max="5133" width="6.42578125" style="2" customWidth="1"/>
    <col min="5134" max="5136" width="6" style="2" customWidth="1"/>
    <col min="5137" max="5137" width="5.42578125" style="2" customWidth="1"/>
    <col min="5138" max="5138" width="5.140625" style="2" customWidth="1"/>
    <col min="5139" max="5139" width="5" style="2" customWidth="1"/>
    <col min="5140" max="5140" width="5.28515625" style="2" customWidth="1"/>
    <col min="5141" max="5143" width="5.140625" style="2" customWidth="1"/>
    <col min="5144" max="5378" width="5.42578125" style="2"/>
    <col min="5379" max="5379" width="4.140625" style="2" customWidth="1"/>
    <col min="5380" max="5380" width="30.7109375" style="2" customWidth="1"/>
    <col min="5381" max="5381" width="7.42578125" style="2" customWidth="1"/>
    <col min="5382" max="5382" width="6.140625" style="2" customWidth="1"/>
    <col min="5383" max="5386" width="5.42578125" style="2" customWidth="1"/>
    <col min="5387" max="5388" width="6" style="2" customWidth="1"/>
    <col min="5389" max="5389" width="6.42578125" style="2" customWidth="1"/>
    <col min="5390" max="5392" width="6" style="2" customWidth="1"/>
    <col min="5393" max="5393" width="5.42578125" style="2" customWidth="1"/>
    <col min="5394" max="5394" width="5.140625" style="2" customWidth="1"/>
    <col min="5395" max="5395" width="5" style="2" customWidth="1"/>
    <col min="5396" max="5396" width="5.28515625" style="2" customWidth="1"/>
    <col min="5397" max="5399" width="5.140625" style="2" customWidth="1"/>
    <col min="5400" max="5634" width="5.42578125" style="2"/>
    <col min="5635" max="5635" width="4.140625" style="2" customWidth="1"/>
    <col min="5636" max="5636" width="30.7109375" style="2" customWidth="1"/>
    <col min="5637" max="5637" width="7.42578125" style="2" customWidth="1"/>
    <col min="5638" max="5638" width="6.140625" style="2" customWidth="1"/>
    <col min="5639" max="5642" width="5.42578125" style="2" customWidth="1"/>
    <col min="5643" max="5644" width="6" style="2" customWidth="1"/>
    <col min="5645" max="5645" width="6.42578125" style="2" customWidth="1"/>
    <col min="5646" max="5648" width="6" style="2" customWidth="1"/>
    <col min="5649" max="5649" width="5.42578125" style="2" customWidth="1"/>
    <col min="5650" max="5650" width="5.140625" style="2" customWidth="1"/>
    <col min="5651" max="5651" width="5" style="2" customWidth="1"/>
    <col min="5652" max="5652" width="5.28515625" style="2" customWidth="1"/>
    <col min="5653" max="5655" width="5.140625" style="2" customWidth="1"/>
    <col min="5656" max="5890" width="5.42578125" style="2"/>
    <col min="5891" max="5891" width="4.140625" style="2" customWidth="1"/>
    <col min="5892" max="5892" width="30.7109375" style="2" customWidth="1"/>
    <col min="5893" max="5893" width="7.42578125" style="2" customWidth="1"/>
    <col min="5894" max="5894" width="6.140625" style="2" customWidth="1"/>
    <col min="5895" max="5898" width="5.42578125" style="2" customWidth="1"/>
    <col min="5899" max="5900" width="6" style="2" customWidth="1"/>
    <col min="5901" max="5901" width="6.42578125" style="2" customWidth="1"/>
    <col min="5902" max="5904" width="6" style="2" customWidth="1"/>
    <col min="5905" max="5905" width="5.42578125" style="2" customWidth="1"/>
    <col min="5906" max="5906" width="5.140625" style="2" customWidth="1"/>
    <col min="5907" max="5907" width="5" style="2" customWidth="1"/>
    <col min="5908" max="5908" width="5.28515625" style="2" customWidth="1"/>
    <col min="5909" max="5911" width="5.140625" style="2" customWidth="1"/>
    <col min="5912" max="6146" width="5.42578125" style="2"/>
    <col min="6147" max="6147" width="4.140625" style="2" customWidth="1"/>
    <col min="6148" max="6148" width="30.7109375" style="2" customWidth="1"/>
    <col min="6149" max="6149" width="7.42578125" style="2" customWidth="1"/>
    <col min="6150" max="6150" width="6.140625" style="2" customWidth="1"/>
    <col min="6151" max="6154" width="5.42578125" style="2" customWidth="1"/>
    <col min="6155" max="6156" width="6" style="2" customWidth="1"/>
    <col min="6157" max="6157" width="6.42578125" style="2" customWidth="1"/>
    <col min="6158" max="6160" width="6" style="2" customWidth="1"/>
    <col min="6161" max="6161" width="5.42578125" style="2" customWidth="1"/>
    <col min="6162" max="6162" width="5.140625" style="2" customWidth="1"/>
    <col min="6163" max="6163" width="5" style="2" customWidth="1"/>
    <col min="6164" max="6164" width="5.28515625" style="2" customWidth="1"/>
    <col min="6165" max="6167" width="5.140625" style="2" customWidth="1"/>
    <col min="6168" max="6402" width="5.42578125" style="2"/>
    <col min="6403" max="6403" width="4.140625" style="2" customWidth="1"/>
    <col min="6404" max="6404" width="30.7109375" style="2" customWidth="1"/>
    <col min="6405" max="6405" width="7.42578125" style="2" customWidth="1"/>
    <col min="6406" max="6406" width="6.140625" style="2" customWidth="1"/>
    <col min="6407" max="6410" width="5.42578125" style="2" customWidth="1"/>
    <col min="6411" max="6412" width="6" style="2" customWidth="1"/>
    <col min="6413" max="6413" width="6.42578125" style="2" customWidth="1"/>
    <col min="6414" max="6416" width="6" style="2" customWidth="1"/>
    <col min="6417" max="6417" width="5.42578125" style="2" customWidth="1"/>
    <col min="6418" max="6418" width="5.140625" style="2" customWidth="1"/>
    <col min="6419" max="6419" width="5" style="2" customWidth="1"/>
    <col min="6420" max="6420" width="5.28515625" style="2" customWidth="1"/>
    <col min="6421" max="6423" width="5.140625" style="2" customWidth="1"/>
    <col min="6424" max="6658" width="5.42578125" style="2"/>
    <col min="6659" max="6659" width="4.140625" style="2" customWidth="1"/>
    <col min="6660" max="6660" width="30.7109375" style="2" customWidth="1"/>
    <col min="6661" max="6661" width="7.42578125" style="2" customWidth="1"/>
    <col min="6662" max="6662" width="6.140625" style="2" customWidth="1"/>
    <col min="6663" max="6666" width="5.42578125" style="2" customWidth="1"/>
    <col min="6667" max="6668" width="6" style="2" customWidth="1"/>
    <col min="6669" max="6669" width="6.42578125" style="2" customWidth="1"/>
    <col min="6670" max="6672" width="6" style="2" customWidth="1"/>
    <col min="6673" max="6673" width="5.42578125" style="2" customWidth="1"/>
    <col min="6674" max="6674" width="5.140625" style="2" customWidth="1"/>
    <col min="6675" max="6675" width="5" style="2" customWidth="1"/>
    <col min="6676" max="6676" width="5.28515625" style="2" customWidth="1"/>
    <col min="6677" max="6679" width="5.140625" style="2" customWidth="1"/>
    <col min="6680" max="6914" width="5.42578125" style="2"/>
    <col min="6915" max="6915" width="4.140625" style="2" customWidth="1"/>
    <col min="6916" max="6916" width="30.7109375" style="2" customWidth="1"/>
    <col min="6917" max="6917" width="7.42578125" style="2" customWidth="1"/>
    <col min="6918" max="6918" width="6.140625" style="2" customWidth="1"/>
    <col min="6919" max="6922" width="5.42578125" style="2" customWidth="1"/>
    <col min="6923" max="6924" width="6" style="2" customWidth="1"/>
    <col min="6925" max="6925" width="6.42578125" style="2" customWidth="1"/>
    <col min="6926" max="6928" width="6" style="2" customWidth="1"/>
    <col min="6929" max="6929" width="5.42578125" style="2" customWidth="1"/>
    <col min="6930" max="6930" width="5.140625" style="2" customWidth="1"/>
    <col min="6931" max="6931" width="5" style="2" customWidth="1"/>
    <col min="6932" max="6932" width="5.28515625" style="2" customWidth="1"/>
    <col min="6933" max="6935" width="5.140625" style="2" customWidth="1"/>
    <col min="6936" max="7170" width="5.42578125" style="2"/>
    <col min="7171" max="7171" width="4.140625" style="2" customWidth="1"/>
    <col min="7172" max="7172" width="30.7109375" style="2" customWidth="1"/>
    <col min="7173" max="7173" width="7.42578125" style="2" customWidth="1"/>
    <col min="7174" max="7174" width="6.140625" style="2" customWidth="1"/>
    <col min="7175" max="7178" width="5.42578125" style="2" customWidth="1"/>
    <col min="7179" max="7180" width="6" style="2" customWidth="1"/>
    <col min="7181" max="7181" width="6.42578125" style="2" customWidth="1"/>
    <col min="7182" max="7184" width="6" style="2" customWidth="1"/>
    <col min="7185" max="7185" width="5.42578125" style="2" customWidth="1"/>
    <col min="7186" max="7186" width="5.140625" style="2" customWidth="1"/>
    <col min="7187" max="7187" width="5" style="2" customWidth="1"/>
    <col min="7188" max="7188" width="5.28515625" style="2" customWidth="1"/>
    <col min="7189" max="7191" width="5.140625" style="2" customWidth="1"/>
    <col min="7192" max="7426" width="5.42578125" style="2"/>
    <col min="7427" max="7427" width="4.140625" style="2" customWidth="1"/>
    <col min="7428" max="7428" width="30.7109375" style="2" customWidth="1"/>
    <col min="7429" max="7429" width="7.42578125" style="2" customWidth="1"/>
    <col min="7430" max="7430" width="6.140625" style="2" customWidth="1"/>
    <col min="7431" max="7434" width="5.42578125" style="2" customWidth="1"/>
    <col min="7435" max="7436" width="6" style="2" customWidth="1"/>
    <col min="7437" max="7437" width="6.42578125" style="2" customWidth="1"/>
    <col min="7438" max="7440" width="6" style="2" customWidth="1"/>
    <col min="7441" max="7441" width="5.42578125" style="2" customWidth="1"/>
    <col min="7442" max="7442" width="5.140625" style="2" customWidth="1"/>
    <col min="7443" max="7443" width="5" style="2" customWidth="1"/>
    <col min="7444" max="7444" width="5.28515625" style="2" customWidth="1"/>
    <col min="7445" max="7447" width="5.140625" style="2" customWidth="1"/>
    <col min="7448" max="7682" width="5.42578125" style="2"/>
    <col min="7683" max="7683" width="4.140625" style="2" customWidth="1"/>
    <col min="7684" max="7684" width="30.7109375" style="2" customWidth="1"/>
    <col min="7685" max="7685" width="7.42578125" style="2" customWidth="1"/>
    <col min="7686" max="7686" width="6.140625" style="2" customWidth="1"/>
    <col min="7687" max="7690" width="5.42578125" style="2" customWidth="1"/>
    <col min="7691" max="7692" width="6" style="2" customWidth="1"/>
    <col min="7693" max="7693" width="6.42578125" style="2" customWidth="1"/>
    <col min="7694" max="7696" width="6" style="2" customWidth="1"/>
    <col min="7697" max="7697" width="5.42578125" style="2" customWidth="1"/>
    <col min="7698" max="7698" width="5.140625" style="2" customWidth="1"/>
    <col min="7699" max="7699" width="5" style="2" customWidth="1"/>
    <col min="7700" max="7700" width="5.28515625" style="2" customWidth="1"/>
    <col min="7701" max="7703" width="5.140625" style="2" customWidth="1"/>
    <col min="7704" max="7938" width="5.42578125" style="2"/>
    <col min="7939" max="7939" width="4.140625" style="2" customWidth="1"/>
    <col min="7940" max="7940" width="30.7109375" style="2" customWidth="1"/>
    <col min="7941" max="7941" width="7.42578125" style="2" customWidth="1"/>
    <col min="7942" max="7942" width="6.140625" style="2" customWidth="1"/>
    <col min="7943" max="7946" width="5.42578125" style="2" customWidth="1"/>
    <col min="7947" max="7948" width="6" style="2" customWidth="1"/>
    <col min="7949" max="7949" width="6.42578125" style="2" customWidth="1"/>
    <col min="7950" max="7952" width="6" style="2" customWidth="1"/>
    <col min="7953" max="7953" width="5.42578125" style="2" customWidth="1"/>
    <col min="7954" max="7954" width="5.140625" style="2" customWidth="1"/>
    <col min="7955" max="7955" width="5" style="2" customWidth="1"/>
    <col min="7956" max="7956" width="5.28515625" style="2" customWidth="1"/>
    <col min="7957" max="7959" width="5.140625" style="2" customWidth="1"/>
    <col min="7960" max="8194" width="5.42578125" style="2"/>
    <col min="8195" max="8195" width="4.140625" style="2" customWidth="1"/>
    <col min="8196" max="8196" width="30.7109375" style="2" customWidth="1"/>
    <col min="8197" max="8197" width="7.42578125" style="2" customWidth="1"/>
    <col min="8198" max="8198" width="6.140625" style="2" customWidth="1"/>
    <col min="8199" max="8202" width="5.42578125" style="2" customWidth="1"/>
    <col min="8203" max="8204" width="6" style="2" customWidth="1"/>
    <col min="8205" max="8205" width="6.42578125" style="2" customWidth="1"/>
    <col min="8206" max="8208" width="6" style="2" customWidth="1"/>
    <col min="8209" max="8209" width="5.42578125" style="2" customWidth="1"/>
    <col min="8210" max="8210" width="5.140625" style="2" customWidth="1"/>
    <col min="8211" max="8211" width="5" style="2" customWidth="1"/>
    <col min="8212" max="8212" width="5.28515625" style="2" customWidth="1"/>
    <col min="8213" max="8215" width="5.140625" style="2" customWidth="1"/>
    <col min="8216" max="8450" width="5.42578125" style="2"/>
    <col min="8451" max="8451" width="4.140625" style="2" customWidth="1"/>
    <col min="8452" max="8452" width="30.7109375" style="2" customWidth="1"/>
    <col min="8453" max="8453" width="7.42578125" style="2" customWidth="1"/>
    <col min="8454" max="8454" width="6.140625" style="2" customWidth="1"/>
    <col min="8455" max="8458" width="5.42578125" style="2" customWidth="1"/>
    <col min="8459" max="8460" width="6" style="2" customWidth="1"/>
    <col min="8461" max="8461" width="6.42578125" style="2" customWidth="1"/>
    <col min="8462" max="8464" width="6" style="2" customWidth="1"/>
    <col min="8465" max="8465" width="5.42578125" style="2" customWidth="1"/>
    <col min="8466" max="8466" width="5.140625" style="2" customWidth="1"/>
    <col min="8467" max="8467" width="5" style="2" customWidth="1"/>
    <col min="8468" max="8468" width="5.28515625" style="2" customWidth="1"/>
    <col min="8469" max="8471" width="5.140625" style="2" customWidth="1"/>
    <col min="8472" max="8706" width="5.42578125" style="2"/>
    <col min="8707" max="8707" width="4.140625" style="2" customWidth="1"/>
    <col min="8708" max="8708" width="30.7109375" style="2" customWidth="1"/>
    <col min="8709" max="8709" width="7.42578125" style="2" customWidth="1"/>
    <col min="8710" max="8710" width="6.140625" style="2" customWidth="1"/>
    <col min="8711" max="8714" width="5.42578125" style="2" customWidth="1"/>
    <col min="8715" max="8716" width="6" style="2" customWidth="1"/>
    <col min="8717" max="8717" width="6.42578125" style="2" customWidth="1"/>
    <col min="8718" max="8720" width="6" style="2" customWidth="1"/>
    <col min="8721" max="8721" width="5.42578125" style="2" customWidth="1"/>
    <col min="8722" max="8722" width="5.140625" style="2" customWidth="1"/>
    <col min="8723" max="8723" width="5" style="2" customWidth="1"/>
    <col min="8724" max="8724" width="5.28515625" style="2" customWidth="1"/>
    <col min="8725" max="8727" width="5.140625" style="2" customWidth="1"/>
    <col min="8728" max="8962" width="5.42578125" style="2"/>
    <col min="8963" max="8963" width="4.140625" style="2" customWidth="1"/>
    <col min="8964" max="8964" width="30.7109375" style="2" customWidth="1"/>
    <col min="8965" max="8965" width="7.42578125" style="2" customWidth="1"/>
    <col min="8966" max="8966" width="6.140625" style="2" customWidth="1"/>
    <col min="8967" max="8970" width="5.42578125" style="2" customWidth="1"/>
    <col min="8971" max="8972" width="6" style="2" customWidth="1"/>
    <col min="8973" max="8973" width="6.42578125" style="2" customWidth="1"/>
    <col min="8974" max="8976" width="6" style="2" customWidth="1"/>
    <col min="8977" max="8977" width="5.42578125" style="2" customWidth="1"/>
    <col min="8978" max="8978" width="5.140625" style="2" customWidth="1"/>
    <col min="8979" max="8979" width="5" style="2" customWidth="1"/>
    <col min="8980" max="8980" width="5.28515625" style="2" customWidth="1"/>
    <col min="8981" max="8983" width="5.140625" style="2" customWidth="1"/>
    <col min="8984" max="9218" width="5.42578125" style="2"/>
    <col min="9219" max="9219" width="4.140625" style="2" customWidth="1"/>
    <col min="9220" max="9220" width="30.7109375" style="2" customWidth="1"/>
    <col min="9221" max="9221" width="7.42578125" style="2" customWidth="1"/>
    <col min="9222" max="9222" width="6.140625" style="2" customWidth="1"/>
    <col min="9223" max="9226" width="5.42578125" style="2" customWidth="1"/>
    <col min="9227" max="9228" width="6" style="2" customWidth="1"/>
    <col min="9229" max="9229" width="6.42578125" style="2" customWidth="1"/>
    <col min="9230" max="9232" width="6" style="2" customWidth="1"/>
    <col min="9233" max="9233" width="5.42578125" style="2" customWidth="1"/>
    <col min="9234" max="9234" width="5.140625" style="2" customWidth="1"/>
    <col min="9235" max="9235" width="5" style="2" customWidth="1"/>
    <col min="9236" max="9236" width="5.28515625" style="2" customWidth="1"/>
    <col min="9237" max="9239" width="5.140625" style="2" customWidth="1"/>
    <col min="9240" max="9474" width="5.42578125" style="2"/>
    <col min="9475" max="9475" width="4.140625" style="2" customWidth="1"/>
    <col min="9476" max="9476" width="30.7109375" style="2" customWidth="1"/>
    <col min="9477" max="9477" width="7.42578125" style="2" customWidth="1"/>
    <col min="9478" max="9478" width="6.140625" style="2" customWidth="1"/>
    <col min="9479" max="9482" width="5.42578125" style="2" customWidth="1"/>
    <col min="9483" max="9484" width="6" style="2" customWidth="1"/>
    <col min="9485" max="9485" width="6.42578125" style="2" customWidth="1"/>
    <col min="9486" max="9488" width="6" style="2" customWidth="1"/>
    <col min="9489" max="9489" width="5.42578125" style="2" customWidth="1"/>
    <col min="9490" max="9490" width="5.140625" style="2" customWidth="1"/>
    <col min="9491" max="9491" width="5" style="2" customWidth="1"/>
    <col min="9492" max="9492" width="5.28515625" style="2" customWidth="1"/>
    <col min="9493" max="9495" width="5.140625" style="2" customWidth="1"/>
    <col min="9496" max="9730" width="5.42578125" style="2"/>
    <col min="9731" max="9731" width="4.140625" style="2" customWidth="1"/>
    <col min="9732" max="9732" width="30.7109375" style="2" customWidth="1"/>
    <col min="9733" max="9733" width="7.42578125" style="2" customWidth="1"/>
    <col min="9734" max="9734" width="6.140625" style="2" customWidth="1"/>
    <col min="9735" max="9738" width="5.42578125" style="2" customWidth="1"/>
    <col min="9739" max="9740" width="6" style="2" customWidth="1"/>
    <col min="9741" max="9741" width="6.42578125" style="2" customWidth="1"/>
    <col min="9742" max="9744" width="6" style="2" customWidth="1"/>
    <col min="9745" max="9745" width="5.42578125" style="2" customWidth="1"/>
    <col min="9746" max="9746" width="5.140625" style="2" customWidth="1"/>
    <col min="9747" max="9747" width="5" style="2" customWidth="1"/>
    <col min="9748" max="9748" width="5.28515625" style="2" customWidth="1"/>
    <col min="9749" max="9751" width="5.140625" style="2" customWidth="1"/>
    <col min="9752" max="9986" width="5.42578125" style="2"/>
    <col min="9987" max="9987" width="4.140625" style="2" customWidth="1"/>
    <col min="9988" max="9988" width="30.7109375" style="2" customWidth="1"/>
    <col min="9989" max="9989" width="7.42578125" style="2" customWidth="1"/>
    <col min="9990" max="9990" width="6.140625" style="2" customWidth="1"/>
    <col min="9991" max="9994" width="5.42578125" style="2" customWidth="1"/>
    <col min="9995" max="9996" width="6" style="2" customWidth="1"/>
    <col min="9997" max="9997" width="6.42578125" style="2" customWidth="1"/>
    <col min="9998" max="10000" width="6" style="2" customWidth="1"/>
    <col min="10001" max="10001" width="5.42578125" style="2" customWidth="1"/>
    <col min="10002" max="10002" width="5.140625" style="2" customWidth="1"/>
    <col min="10003" max="10003" width="5" style="2" customWidth="1"/>
    <col min="10004" max="10004" width="5.28515625" style="2" customWidth="1"/>
    <col min="10005" max="10007" width="5.140625" style="2" customWidth="1"/>
    <col min="10008" max="10242" width="5.42578125" style="2"/>
    <col min="10243" max="10243" width="4.140625" style="2" customWidth="1"/>
    <col min="10244" max="10244" width="30.7109375" style="2" customWidth="1"/>
    <col min="10245" max="10245" width="7.42578125" style="2" customWidth="1"/>
    <col min="10246" max="10246" width="6.140625" style="2" customWidth="1"/>
    <col min="10247" max="10250" width="5.42578125" style="2" customWidth="1"/>
    <col min="10251" max="10252" width="6" style="2" customWidth="1"/>
    <col min="10253" max="10253" width="6.42578125" style="2" customWidth="1"/>
    <col min="10254" max="10256" width="6" style="2" customWidth="1"/>
    <col min="10257" max="10257" width="5.42578125" style="2" customWidth="1"/>
    <col min="10258" max="10258" width="5.140625" style="2" customWidth="1"/>
    <col min="10259" max="10259" width="5" style="2" customWidth="1"/>
    <col min="10260" max="10260" width="5.28515625" style="2" customWidth="1"/>
    <col min="10261" max="10263" width="5.140625" style="2" customWidth="1"/>
    <col min="10264" max="10498" width="5.42578125" style="2"/>
    <col min="10499" max="10499" width="4.140625" style="2" customWidth="1"/>
    <col min="10500" max="10500" width="30.7109375" style="2" customWidth="1"/>
    <col min="10501" max="10501" width="7.42578125" style="2" customWidth="1"/>
    <col min="10502" max="10502" width="6.140625" style="2" customWidth="1"/>
    <col min="10503" max="10506" width="5.42578125" style="2" customWidth="1"/>
    <col min="10507" max="10508" width="6" style="2" customWidth="1"/>
    <col min="10509" max="10509" width="6.42578125" style="2" customWidth="1"/>
    <col min="10510" max="10512" width="6" style="2" customWidth="1"/>
    <col min="10513" max="10513" width="5.42578125" style="2" customWidth="1"/>
    <col min="10514" max="10514" width="5.140625" style="2" customWidth="1"/>
    <col min="10515" max="10515" width="5" style="2" customWidth="1"/>
    <col min="10516" max="10516" width="5.28515625" style="2" customWidth="1"/>
    <col min="10517" max="10519" width="5.140625" style="2" customWidth="1"/>
    <col min="10520" max="10754" width="5.42578125" style="2"/>
    <col min="10755" max="10755" width="4.140625" style="2" customWidth="1"/>
    <col min="10756" max="10756" width="30.7109375" style="2" customWidth="1"/>
    <col min="10757" max="10757" width="7.42578125" style="2" customWidth="1"/>
    <col min="10758" max="10758" width="6.140625" style="2" customWidth="1"/>
    <col min="10759" max="10762" width="5.42578125" style="2" customWidth="1"/>
    <col min="10763" max="10764" width="6" style="2" customWidth="1"/>
    <col min="10765" max="10765" width="6.42578125" style="2" customWidth="1"/>
    <col min="10766" max="10768" width="6" style="2" customWidth="1"/>
    <col min="10769" max="10769" width="5.42578125" style="2" customWidth="1"/>
    <col min="10770" max="10770" width="5.140625" style="2" customWidth="1"/>
    <col min="10771" max="10771" width="5" style="2" customWidth="1"/>
    <col min="10772" max="10772" width="5.28515625" style="2" customWidth="1"/>
    <col min="10773" max="10775" width="5.140625" style="2" customWidth="1"/>
    <col min="10776" max="11010" width="5.42578125" style="2"/>
    <col min="11011" max="11011" width="4.140625" style="2" customWidth="1"/>
    <col min="11012" max="11012" width="30.7109375" style="2" customWidth="1"/>
    <col min="11013" max="11013" width="7.42578125" style="2" customWidth="1"/>
    <col min="11014" max="11014" width="6.140625" style="2" customWidth="1"/>
    <col min="11015" max="11018" width="5.42578125" style="2" customWidth="1"/>
    <col min="11019" max="11020" width="6" style="2" customWidth="1"/>
    <col min="11021" max="11021" width="6.42578125" style="2" customWidth="1"/>
    <col min="11022" max="11024" width="6" style="2" customWidth="1"/>
    <col min="11025" max="11025" width="5.42578125" style="2" customWidth="1"/>
    <col min="11026" max="11026" width="5.140625" style="2" customWidth="1"/>
    <col min="11027" max="11027" width="5" style="2" customWidth="1"/>
    <col min="11028" max="11028" width="5.28515625" style="2" customWidth="1"/>
    <col min="11029" max="11031" width="5.140625" style="2" customWidth="1"/>
    <col min="11032" max="11266" width="5.42578125" style="2"/>
    <col min="11267" max="11267" width="4.140625" style="2" customWidth="1"/>
    <col min="11268" max="11268" width="30.7109375" style="2" customWidth="1"/>
    <col min="11269" max="11269" width="7.42578125" style="2" customWidth="1"/>
    <col min="11270" max="11270" width="6.140625" style="2" customWidth="1"/>
    <col min="11271" max="11274" width="5.42578125" style="2" customWidth="1"/>
    <col min="11275" max="11276" width="6" style="2" customWidth="1"/>
    <col min="11277" max="11277" width="6.42578125" style="2" customWidth="1"/>
    <col min="11278" max="11280" width="6" style="2" customWidth="1"/>
    <col min="11281" max="11281" width="5.42578125" style="2" customWidth="1"/>
    <col min="11282" max="11282" width="5.140625" style="2" customWidth="1"/>
    <col min="11283" max="11283" width="5" style="2" customWidth="1"/>
    <col min="11284" max="11284" width="5.28515625" style="2" customWidth="1"/>
    <col min="11285" max="11287" width="5.140625" style="2" customWidth="1"/>
    <col min="11288" max="11522" width="5.42578125" style="2"/>
    <col min="11523" max="11523" width="4.140625" style="2" customWidth="1"/>
    <col min="11524" max="11524" width="30.7109375" style="2" customWidth="1"/>
    <col min="11525" max="11525" width="7.42578125" style="2" customWidth="1"/>
    <col min="11526" max="11526" width="6.140625" style="2" customWidth="1"/>
    <col min="11527" max="11530" width="5.42578125" style="2" customWidth="1"/>
    <col min="11531" max="11532" width="6" style="2" customWidth="1"/>
    <col min="11533" max="11533" width="6.42578125" style="2" customWidth="1"/>
    <col min="11534" max="11536" width="6" style="2" customWidth="1"/>
    <col min="11537" max="11537" width="5.42578125" style="2" customWidth="1"/>
    <col min="11538" max="11538" width="5.140625" style="2" customWidth="1"/>
    <col min="11539" max="11539" width="5" style="2" customWidth="1"/>
    <col min="11540" max="11540" width="5.28515625" style="2" customWidth="1"/>
    <col min="11541" max="11543" width="5.140625" style="2" customWidth="1"/>
    <col min="11544" max="11778" width="5.42578125" style="2"/>
    <col min="11779" max="11779" width="4.140625" style="2" customWidth="1"/>
    <col min="11780" max="11780" width="30.7109375" style="2" customWidth="1"/>
    <col min="11781" max="11781" width="7.42578125" style="2" customWidth="1"/>
    <col min="11782" max="11782" width="6.140625" style="2" customWidth="1"/>
    <col min="11783" max="11786" width="5.42578125" style="2" customWidth="1"/>
    <col min="11787" max="11788" width="6" style="2" customWidth="1"/>
    <col min="11789" max="11789" width="6.42578125" style="2" customWidth="1"/>
    <col min="11790" max="11792" width="6" style="2" customWidth="1"/>
    <col min="11793" max="11793" width="5.42578125" style="2" customWidth="1"/>
    <col min="11794" max="11794" width="5.140625" style="2" customWidth="1"/>
    <col min="11795" max="11795" width="5" style="2" customWidth="1"/>
    <col min="11796" max="11796" width="5.28515625" style="2" customWidth="1"/>
    <col min="11797" max="11799" width="5.140625" style="2" customWidth="1"/>
    <col min="11800" max="12034" width="5.42578125" style="2"/>
    <col min="12035" max="12035" width="4.140625" style="2" customWidth="1"/>
    <col min="12036" max="12036" width="30.7109375" style="2" customWidth="1"/>
    <col min="12037" max="12037" width="7.42578125" style="2" customWidth="1"/>
    <col min="12038" max="12038" width="6.140625" style="2" customWidth="1"/>
    <col min="12039" max="12042" width="5.42578125" style="2" customWidth="1"/>
    <col min="12043" max="12044" width="6" style="2" customWidth="1"/>
    <col min="12045" max="12045" width="6.42578125" style="2" customWidth="1"/>
    <col min="12046" max="12048" width="6" style="2" customWidth="1"/>
    <col min="12049" max="12049" width="5.42578125" style="2" customWidth="1"/>
    <col min="12050" max="12050" width="5.140625" style="2" customWidth="1"/>
    <col min="12051" max="12051" width="5" style="2" customWidth="1"/>
    <col min="12052" max="12052" width="5.28515625" style="2" customWidth="1"/>
    <col min="12053" max="12055" width="5.140625" style="2" customWidth="1"/>
    <col min="12056" max="12290" width="5.42578125" style="2"/>
    <col min="12291" max="12291" width="4.140625" style="2" customWidth="1"/>
    <col min="12292" max="12292" width="30.7109375" style="2" customWidth="1"/>
    <col min="12293" max="12293" width="7.42578125" style="2" customWidth="1"/>
    <col min="12294" max="12294" width="6.140625" style="2" customWidth="1"/>
    <col min="12295" max="12298" width="5.42578125" style="2" customWidth="1"/>
    <col min="12299" max="12300" width="6" style="2" customWidth="1"/>
    <col min="12301" max="12301" width="6.42578125" style="2" customWidth="1"/>
    <col min="12302" max="12304" width="6" style="2" customWidth="1"/>
    <col min="12305" max="12305" width="5.42578125" style="2" customWidth="1"/>
    <col min="12306" max="12306" width="5.140625" style="2" customWidth="1"/>
    <col min="12307" max="12307" width="5" style="2" customWidth="1"/>
    <col min="12308" max="12308" width="5.28515625" style="2" customWidth="1"/>
    <col min="12309" max="12311" width="5.140625" style="2" customWidth="1"/>
    <col min="12312" max="12546" width="5.42578125" style="2"/>
    <col min="12547" max="12547" width="4.140625" style="2" customWidth="1"/>
    <col min="12548" max="12548" width="30.7109375" style="2" customWidth="1"/>
    <col min="12549" max="12549" width="7.42578125" style="2" customWidth="1"/>
    <col min="12550" max="12550" width="6.140625" style="2" customWidth="1"/>
    <col min="12551" max="12554" width="5.42578125" style="2" customWidth="1"/>
    <col min="12555" max="12556" width="6" style="2" customWidth="1"/>
    <col min="12557" max="12557" width="6.42578125" style="2" customWidth="1"/>
    <col min="12558" max="12560" width="6" style="2" customWidth="1"/>
    <col min="12561" max="12561" width="5.42578125" style="2" customWidth="1"/>
    <col min="12562" max="12562" width="5.140625" style="2" customWidth="1"/>
    <col min="12563" max="12563" width="5" style="2" customWidth="1"/>
    <col min="12564" max="12564" width="5.28515625" style="2" customWidth="1"/>
    <col min="12565" max="12567" width="5.140625" style="2" customWidth="1"/>
    <col min="12568" max="12802" width="5.42578125" style="2"/>
    <col min="12803" max="12803" width="4.140625" style="2" customWidth="1"/>
    <col min="12804" max="12804" width="30.7109375" style="2" customWidth="1"/>
    <col min="12805" max="12805" width="7.42578125" style="2" customWidth="1"/>
    <col min="12806" max="12806" width="6.140625" style="2" customWidth="1"/>
    <col min="12807" max="12810" width="5.42578125" style="2" customWidth="1"/>
    <col min="12811" max="12812" width="6" style="2" customWidth="1"/>
    <col min="12813" max="12813" width="6.42578125" style="2" customWidth="1"/>
    <col min="12814" max="12816" width="6" style="2" customWidth="1"/>
    <col min="12817" max="12817" width="5.42578125" style="2" customWidth="1"/>
    <col min="12818" max="12818" width="5.140625" style="2" customWidth="1"/>
    <col min="12819" max="12819" width="5" style="2" customWidth="1"/>
    <col min="12820" max="12820" width="5.28515625" style="2" customWidth="1"/>
    <col min="12821" max="12823" width="5.140625" style="2" customWidth="1"/>
    <col min="12824" max="13058" width="5.42578125" style="2"/>
    <col min="13059" max="13059" width="4.140625" style="2" customWidth="1"/>
    <col min="13060" max="13060" width="30.7109375" style="2" customWidth="1"/>
    <col min="13061" max="13061" width="7.42578125" style="2" customWidth="1"/>
    <col min="13062" max="13062" width="6.140625" style="2" customWidth="1"/>
    <col min="13063" max="13066" width="5.42578125" style="2" customWidth="1"/>
    <col min="13067" max="13068" width="6" style="2" customWidth="1"/>
    <col min="13069" max="13069" width="6.42578125" style="2" customWidth="1"/>
    <col min="13070" max="13072" width="6" style="2" customWidth="1"/>
    <col min="13073" max="13073" width="5.42578125" style="2" customWidth="1"/>
    <col min="13074" max="13074" width="5.140625" style="2" customWidth="1"/>
    <col min="13075" max="13075" width="5" style="2" customWidth="1"/>
    <col min="13076" max="13076" width="5.28515625" style="2" customWidth="1"/>
    <col min="13077" max="13079" width="5.140625" style="2" customWidth="1"/>
    <col min="13080" max="13314" width="5.42578125" style="2"/>
    <col min="13315" max="13315" width="4.140625" style="2" customWidth="1"/>
    <col min="13316" max="13316" width="30.7109375" style="2" customWidth="1"/>
    <col min="13317" max="13317" width="7.42578125" style="2" customWidth="1"/>
    <col min="13318" max="13318" width="6.140625" style="2" customWidth="1"/>
    <col min="13319" max="13322" width="5.42578125" style="2" customWidth="1"/>
    <col min="13323" max="13324" width="6" style="2" customWidth="1"/>
    <col min="13325" max="13325" width="6.42578125" style="2" customWidth="1"/>
    <col min="13326" max="13328" width="6" style="2" customWidth="1"/>
    <col min="13329" max="13329" width="5.42578125" style="2" customWidth="1"/>
    <col min="13330" max="13330" width="5.140625" style="2" customWidth="1"/>
    <col min="13331" max="13331" width="5" style="2" customWidth="1"/>
    <col min="13332" max="13332" width="5.28515625" style="2" customWidth="1"/>
    <col min="13333" max="13335" width="5.140625" style="2" customWidth="1"/>
    <col min="13336" max="13570" width="5.42578125" style="2"/>
    <col min="13571" max="13571" width="4.140625" style="2" customWidth="1"/>
    <col min="13572" max="13572" width="30.7109375" style="2" customWidth="1"/>
    <col min="13573" max="13573" width="7.42578125" style="2" customWidth="1"/>
    <col min="13574" max="13574" width="6.140625" style="2" customWidth="1"/>
    <col min="13575" max="13578" width="5.42578125" style="2" customWidth="1"/>
    <col min="13579" max="13580" width="6" style="2" customWidth="1"/>
    <col min="13581" max="13581" width="6.42578125" style="2" customWidth="1"/>
    <col min="13582" max="13584" width="6" style="2" customWidth="1"/>
    <col min="13585" max="13585" width="5.42578125" style="2" customWidth="1"/>
    <col min="13586" max="13586" width="5.140625" style="2" customWidth="1"/>
    <col min="13587" max="13587" width="5" style="2" customWidth="1"/>
    <col min="13588" max="13588" width="5.28515625" style="2" customWidth="1"/>
    <col min="13589" max="13591" width="5.140625" style="2" customWidth="1"/>
    <col min="13592" max="13826" width="5.42578125" style="2"/>
    <col min="13827" max="13827" width="4.140625" style="2" customWidth="1"/>
    <col min="13828" max="13828" width="30.7109375" style="2" customWidth="1"/>
    <col min="13829" max="13829" width="7.42578125" style="2" customWidth="1"/>
    <col min="13830" max="13830" width="6.140625" style="2" customWidth="1"/>
    <col min="13831" max="13834" width="5.42578125" style="2" customWidth="1"/>
    <col min="13835" max="13836" width="6" style="2" customWidth="1"/>
    <col min="13837" max="13837" width="6.42578125" style="2" customWidth="1"/>
    <col min="13838" max="13840" width="6" style="2" customWidth="1"/>
    <col min="13841" max="13841" width="5.42578125" style="2" customWidth="1"/>
    <col min="13842" max="13842" width="5.140625" style="2" customWidth="1"/>
    <col min="13843" max="13843" width="5" style="2" customWidth="1"/>
    <col min="13844" max="13844" width="5.28515625" style="2" customWidth="1"/>
    <col min="13845" max="13847" width="5.140625" style="2" customWidth="1"/>
    <col min="13848" max="14082" width="5.42578125" style="2"/>
    <col min="14083" max="14083" width="4.140625" style="2" customWidth="1"/>
    <col min="14084" max="14084" width="30.7109375" style="2" customWidth="1"/>
    <col min="14085" max="14085" width="7.42578125" style="2" customWidth="1"/>
    <col min="14086" max="14086" width="6.140625" style="2" customWidth="1"/>
    <col min="14087" max="14090" width="5.42578125" style="2" customWidth="1"/>
    <col min="14091" max="14092" width="6" style="2" customWidth="1"/>
    <col min="14093" max="14093" width="6.42578125" style="2" customWidth="1"/>
    <col min="14094" max="14096" width="6" style="2" customWidth="1"/>
    <col min="14097" max="14097" width="5.42578125" style="2" customWidth="1"/>
    <col min="14098" max="14098" width="5.140625" style="2" customWidth="1"/>
    <col min="14099" max="14099" width="5" style="2" customWidth="1"/>
    <col min="14100" max="14100" width="5.28515625" style="2" customWidth="1"/>
    <col min="14101" max="14103" width="5.140625" style="2" customWidth="1"/>
    <col min="14104" max="14338" width="5.42578125" style="2"/>
    <col min="14339" max="14339" width="4.140625" style="2" customWidth="1"/>
    <col min="14340" max="14340" width="30.7109375" style="2" customWidth="1"/>
    <col min="14341" max="14341" width="7.42578125" style="2" customWidth="1"/>
    <col min="14342" max="14342" width="6.140625" style="2" customWidth="1"/>
    <col min="14343" max="14346" width="5.42578125" style="2" customWidth="1"/>
    <col min="14347" max="14348" width="6" style="2" customWidth="1"/>
    <col min="14349" max="14349" width="6.42578125" style="2" customWidth="1"/>
    <col min="14350" max="14352" width="6" style="2" customWidth="1"/>
    <col min="14353" max="14353" width="5.42578125" style="2" customWidth="1"/>
    <col min="14354" max="14354" width="5.140625" style="2" customWidth="1"/>
    <col min="14355" max="14355" width="5" style="2" customWidth="1"/>
    <col min="14356" max="14356" width="5.28515625" style="2" customWidth="1"/>
    <col min="14357" max="14359" width="5.140625" style="2" customWidth="1"/>
    <col min="14360" max="14594" width="5.42578125" style="2"/>
    <col min="14595" max="14595" width="4.140625" style="2" customWidth="1"/>
    <col min="14596" max="14596" width="30.7109375" style="2" customWidth="1"/>
    <col min="14597" max="14597" width="7.42578125" style="2" customWidth="1"/>
    <col min="14598" max="14598" width="6.140625" style="2" customWidth="1"/>
    <col min="14599" max="14602" width="5.42578125" style="2" customWidth="1"/>
    <col min="14603" max="14604" width="6" style="2" customWidth="1"/>
    <col min="14605" max="14605" width="6.42578125" style="2" customWidth="1"/>
    <col min="14606" max="14608" width="6" style="2" customWidth="1"/>
    <col min="14609" max="14609" width="5.42578125" style="2" customWidth="1"/>
    <col min="14610" max="14610" width="5.140625" style="2" customWidth="1"/>
    <col min="14611" max="14611" width="5" style="2" customWidth="1"/>
    <col min="14612" max="14612" width="5.28515625" style="2" customWidth="1"/>
    <col min="14613" max="14615" width="5.140625" style="2" customWidth="1"/>
    <col min="14616" max="14850" width="5.42578125" style="2"/>
    <col min="14851" max="14851" width="4.140625" style="2" customWidth="1"/>
    <col min="14852" max="14852" width="30.7109375" style="2" customWidth="1"/>
    <col min="14853" max="14853" width="7.42578125" style="2" customWidth="1"/>
    <col min="14854" max="14854" width="6.140625" style="2" customWidth="1"/>
    <col min="14855" max="14858" width="5.42578125" style="2" customWidth="1"/>
    <col min="14859" max="14860" width="6" style="2" customWidth="1"/>
    <col min="14861" max="14861" width="6.42578125" style="2" customWidth="1"/>
    <col min="14862" max="14864" width="6" style="2" customWidth="1"/>
    <col min="14865" max="14865" width="5.42578125" style="2" customWidth="1"/>
    <col min="14866" max="14866" width="5.140625" style="2" customWidth="1"/>
    <col min="14867" max="14867" width="5" style="2" customWidth="1"/>
    <col min="14868" max="14868" width="5.28515625" style="2" customWidth="1"/>
    <col min="14869" max="14871" width="5.140625" style="2" customWidth="1"/>
    <col min="14872" max="15106" width="5.42578125" style="2"/>
    <col min="15107" max="15107" width="4.140625" style="2" customWidth="1"/>
    <col min="15108" max="15108" width="30.7109375" style="2" customWidth="1"/>
    <col min="15109" max="15109" width="7.42578125" style="2" customWidth="1"/>
    <col min="15110" max="15110" width="6.140625" style="2" customWidth="1"/>
    <col min="15111" max="15114" width="5.42578125" style="2" customWidth="1"/>
    <col min="15115" max="15116" width="6" style="2" customWidth="1"/>
    <col min="15117" max="15117" width="6.42578125" style="2" customWidth="1"/>
    <col min="15118" max="15120" width="6" style="2" customWidth="1"/>
    <col min="15121" max="15121" width="5.42578125" style="2" customWidth="1"/>
    <col min="15122" max="15122" width="5.140625" style="2" customWidth="1"/>
    <col min="15123" max="15123" width="5" style="2" customWidth="1"/>
    <col min="15124" max="15124" width="5.28515625" style="2" customWidth="1"/>
    <col min="15125" max="15127" width="5.140625" style="2" customWidth="1"/>
    <col min="15128" max="15362" width="5.42578125" style="2"/>
    <col min="15363" max="15363" width="4.140625" style="2" customWidth="1"/>
    <col min="15364" max="15364" width="30.7109375" style="2" customWidth="1"/>
    <col min="15365" max="15365" width="7.42578125" style="2" customWidth="1"/>
    <col min="15366" max="15366" width="6.140625" style="2" customWidth="1"/>
    <col min="15367" max="15370" width="5.42578125" style="2" customWidth="1"/>
    <col min="15371" max="15372" width="6" style="2" customWidth="1"/>
    <col min="15373" max="15373" width="6.42578125" style="2" customWidth="1"/>
    <col min="15374" max="15376" width="6" style="2" customWidth="1"/>
    <col min="15377" max="15377" width="5.42578125" style="2" customWidth="1"/>
    <col min="15378" max="15378" width="5.140625" style="2" customWidth="1"/>
    <col min="15379" max="15379" width="5" style="2" customWidth="1"/>
    <col min="15380" max="15380" width="5.28515625" style="2" customWidth="1"/>
    <col min="15381" max="15383" width="5.140625" style="2" customWidth="1"/>
    <col min="15384" max="15618" width="5.42578125" style="2"/>
    <col min="15619" max="15619" width="4.140625" style="2" customWidth="1"/>
    <col min="15620" max="15620" width="30.7109375" style="2" customWidth="1"/>
    <col min="15621" max="15621" width="7.42578125" style="2" customWidth="1"/>
    <col min="15622" max="15622" width="6.140625" style="2" customWidth="1"/>
    <col min="15623" max="15626" width="5.42578125" style="2" customWidth="1"/>
    <col min="15627" max="15628" width="6" style="2" customWidth="1"/>
    <col min="15629" max="15629" width="6.42578125" style="2" customWidth="1"/>
    <col min="15630" max="15632" width="6" style="2" customWidth="1"/>
    <col min="15633" max="15633" width="5.42578125" style="2" customWidth="1"/>
    <col min="15634" max="15634" width="5.140625" style="2" customWidth="1"/>
    <col min="15635" max="15635" width="5" style="2" customWidth="1"/>
    <col min="15636" max="15636" width="5.28515625" style="2" customWidth="1"/>
    <col min="15637" max="15639" width="5.140625" style="2" customWidth="1"/>
    <col min="15640" max="15874" width="5.42578125" style="2"/>
    <col min="15875" max="15875" width="4.140625" style="2" customWidth="1"/>
    <col min="15876" max="15876" width="30.7109375" style="2" customWidth="1"/>
    <col min="15877" max="15877" width="7.42578125" style="2" customWidth="1"/>
    <col min="15878" max="15878" width="6.140625" style="2" customWidth="1"/>
    <col min="15879" max="15882" width="5.42578125" style="2" customWidth="1"/>
    <col min="15883" max="15884" width="6" style="2" customWidth="1"/>
    <col min="15885" max="15885" width="6.42578125" style="2" customWidth="1"/>
    <col min="15886" max="15888" width="6" style="2" customWidth="1"/>
    <col min="15889" max="15889" width="5.42578125" style="2" customWidth="1"/>
    <col min="15890" max="15890" width="5.140625" style="2" customWidth="1"/>
    <col min="15891" max="15891" width="5" style="2" customWidth="1"/>
    <col min="15892" max="15892" width="5.28515625" style="2" customWidth="1"/>
    <col min="15893" max="15895" width="5.140625" style="2" customWidth="1"/>
    <col min="15896" max="16130" width="5.42578125" style="2"/>
    <col min="16131" max="16131" width="4.140625" style="2" customWidth="1"/>
    <col min="16132" max="16132" width="30.7109375" style="2" customWidth="1"/>
    <col min="16133" max="16133" width="7.42578125" style="2" customWidth="1"/>
    <col min="16134" max="16134" width="6.140625" style="2" customWidth="1"/>
    <col min="16135" max="16138" width="5.42578125" style="2" customWidth="1"/>
    <col min="16139" max="16140" width="6" style="2" customWidth="1"/>
    <col min="16141" max="16141" width="6.42578125" style="2" customWidth="1"/>
    <col min="16142" max="16144" width="6" style="2" customWidth="1"/>
    <col min="16145" max="16145" width="5.42578125" style="2" customWidth="1"/>
    <col min="16146" max="16146" width="5.140625" style="2" customWidth="1"/>
    <col min="16147" max="16147" width="5" style="2" customWidth="1"/>
    <col min="16148" max="16148" width="5.28515625" style="2" customWidth="1"/>
    <col min="16149" max="16151" width="5.140625" style="2" customWidth="1"/>
    <col min="16152" max="16384" width="5.42578125" style="2"/>
  </cols>
  <sheetData>
    <row r="1" spans="1:25" s="1" customFormat="1" ht="24.95" customHeight="1" x14ac:dyDescent="0.2">
      <c r="A1" s="964" t="s">
        <v>697</v>
      </c>
      <c r="B1" s="964"/>
      <c r="C1" s="964"/>
      <c r="D1" s="964"/>
      <c r="E1" s="964"/>
      <c r="F1" s="964"/>
      <c r="G1" s="964"/>
      <c r="H1" s="964"/>
      <c r="I1" s="964"/>
      <c r="J1" s="964"/>
      <c r="K1" s="964"/>
      <c r="L1" s="964"/>
      <c r="M1" s="964"/>
      <c r="N1" s="964"/>
      <c r="O1" s="964"/>
      <c r="P1" s="964"/>
      <c r="Q1" s="964"/>
      <c r="R1" s="964"/>
      <c r="S1" s="965" t="s">
        <v>251</v>
      </c>
      <c r="T1" s="966"/>
      <c r="U1" s="967"/>
      <c r="V1" s="155"/>
      <c r="W1" s="155"/>
      <c r="X1" s="155"/>
    </row>
    <row r="2" spans="1:25" s="16" customFormat="1" ht="24.95" customHeight="1" x14ac:dyDescent="0.25">
      <c r="A2" s="156"/>
      <c r="B2" s="156"/>
      <c r="C2" s="157"/>
      <c r="D2" s="158"/>
      <c r="E2" s="158"/>
      <c r="F2" s="158"/>
      <c r="G2" s="158"/>
      <c r="H2" s="158"/>
      <c r="I2" s="158"/>
      <c r="J2" s="158"/>
      <c r="K2" s="158"/>
      <c r="L2" s="158"/>
      <c r="M2" s="158"/>
      <c r="N2" s="158"/>
      <c r="O2" s="881" t="s">
        <v>293</v>
      </c>
      <c r="P2" s="881"/>
      <c r="Q2" s="881"/>
      <c r="R2" s="881"/>
      <c r="S2" s="881"/>
      <c r="T2" s="881"/>
      <c r="U2" s="881"/>
      <c r="V2" s="1"/>
      <c r="W2" s="1"/>
      <c r="X2" s="1"/>
      <c r="Y2" s="1"/>
    </row>
    <row r="3" spans="1:25" s="29" customFormat="1" ht="30" customHeight="1" x14ac:dyDescent="0.2">
      <c r="A3" s="968" t="s">
        <v>225</v>
      </c>
      <c r="B3" s="971" t="s">
        <v>171</v>
      </c>
      <c r="C3" s="885" t="s">
        <v>458</v>
      </c>
      <c r="D3" s="974" t="s">
        <v>164</v>
      </c>
      <c r="E3" s="975"/>
      <c r="F3" s="975"/>
      <c r="G3" s="976"/>
      <c r="H3" s="977" t="s">
        <v>165</v>
      </c>
      <c r="I3" s="978"/>
      <c r="J3" s="978"/>
      <c r="K3" s="978"/>
      <c r="L3" s="978"/>
      <c r="M3" s="978"/>
      <c r="N3" s="978"/>
      <c r="O3" s="977" t="s">
        <v>5</v>
      </c>
      <c r="P3" s="978"/>
      <c r="Q3" s="978"/>
      <c r="R3" s="978"/>
      <c r="S3" s="978"/>
      <c r="T3" s="978"/>
      <c r="U3" s="979"/>
    </row>
    <row r="4" spans="1:25" s="21" customFormat="1" ht="24.95" customHeight="1" x14ac:dyDescent="0.2">
      <c r="A4" s="969"/>
      <c r="B4" s="972"/>
      <c r="C4" s="886"/>
      <c r="D4" s="894" t="s">
        <v>71</v>
      </c>
      <c r="E4" s="894" t="s">
        <v>141</v>
      </c>
      <c r="F4" s="875" t="s">
        <v>481</v>
      </c>
      <c r="G4" s="894" t="s">
        <v>227</v>
      </c>
      <c r="H4" s="894" t="s">
        <v>235</v>
      </c>
      <c r="I4" s="894" t="s">
        <v>104</v>
      </c>
      <c r="J4" s="894" t="s">
        <v>385</v>
      </c>
      <c r="K4" s="894" t="s">
        <v>82</v>
      </c>
      <c r="L4" s="894" t="s">
        <v>459</v>
      </c>
      <c r="M4" s="894" t="s">
        <v>41</v>
      </c>
      <c r="N4" s="894" t="s">
        <v>12</v>
      </c>
      <c r="O4" s="894" t="s">
        <v>367</v>
      </c>
      <c r="P4" s="894" t="s">
        <v>166</v>
      </c>
      <c r="Q4" s="894" t="s">
        <v>167</v>
      </c>
      <c r="R4" s="894" t="s">
        <v>168</v>
      </c>
      <c r="S4" s="961" t="s">
        <v>15</v>
      </c>
      <c r="T4" s="962"/>
      <c r="U4" s="963"/>
      <c r="V4" s="26"/>
      <c r="W4" s="26"/>
      <c r="X4" s="26"/>
      <c r="Y4" s="26"/>
    </row>
    <row r="5" spans="1:25" s="22" customFormat="1" ht="108.75" customHeight="1" x14ac:dyDescent="0.2">
      <c r="A5" s="970"/>
      <c r="B5" s="973"/>
      <c r="C5" s="887"/>
      <c r="D5" s="895"/>
      <c r="E5" s="895"/>
      <c r="F5" s="876"/>
      <c r="G5" s="895"/>
      <c r="H5" s="895"/>
      <c r="I5" s="895"/>
      <c r="J5" s="895"/>
      <c r="K5" s="895"/>
      <c r="L5" s="895"/>
      <c r="M5" s="895"/>
      <c r="N5" s="895"/>
      <c r="O5" s="895"/>
      <c r="P5" s="895"/>
      <c r="Q5" s="895"/>
      <c r="R5" s="895"/>
      <c r="S5" s="159" t="s">
        <v>434</v>
      </c>
      <c r="T5" s="159" t="s">
        <v>17</v>
      </c>
      <c r="U5" s="160" t="s">
        <v>18</v>
      </c>
      <c r="V5" s="289"/>
      <c r="W5" s="289"/>
      <c r="X5" s="289"/>
      <c r="Y5" s="289"/>
    </row>
    <row r="6" spans="1:25" s="30" customFormat="1" ht="17.25" customHeight="1" x14ac:dyDescent="0.2">
      <c r="A6" s="134">
        <v>1</v>
      </c>
      <c r="B6" s="134">
        <v>2</v>
      </c>
      <c r="C6" s="134">
        <v>3</v>
      </c>
      <c r="D6" s="134">
        <v>4</v>
      </c>
      <c r="E6" s="134">
        <v>5</v>
      </c>
      <c r="F6" s="134">
        <v>6</v>
      </c>
      <c r="G6" s="134">
        <v>7</v>
      </c>
      <c r="H6" s="134">
        <v>8</v>
      </c>
      <c r="I6" s="134">
        <v>9</v>
      </c>
      <c r="J6" s="134">
        <v>10</v>
      </c>
      <c r="K6" s="134">
        <v>11</v>
      </c>
      <c r="L6" s="134">
        <v>12</v>
      </c>
      <c r="M6" s="134">
        <v>13</v>
      </c>
      <c r="N6" s="134">
        <v>14</v>
      </c>
      <c r="O6" s="134">
        <v>15</v>
      </c>
      <c r="P6" s="134">
        <v>16</v>
      </c>
      <c r="Q6" s="134">
        <v>17</v>
      </c>
      <c r="R6" s="134">
        <v>18</v>
      </c>
      <c r="S6" s="134">
        <v>19</v>
      </c>
      <c r="T6" s="134">
        <v>20</v>
      </c>
      <c r="U6" s="134">
        <v>21</v>
      </c>
    </row>
    <row r="7" spans="1:25" s="5" customFormat="1" ht="21" customHeight="1" x14ac:dyDescent="0.2">
      <c r="A7" s="237" t="s">
        <v>19</v>
      </c>
      <c r="B7" s="395" t="s">
        <v>171</v>
      </c>
      <c r="C7" s="292">
        <f t="shared" ref="C7:U7" si="0">SUM(C9:C17)</f>
        <v>0</v>
      </c>
      <c r="D7" s="292">
        <f t="shared" si="0"/>
        <v>0</v>
      </c>
      <c r="E7" s="292">
        <f t="shared" si="0"/>
        <v>0</v>
      </c>
      <c r="F7" s="292">
        <f t="shared" si="0"/>
        <v>0</v>
      </c>
      <c r="G7" s="292">
        <f t="shared" si="0"/>
        <v>0</v>
      </c>
      <c r="H7" s="292">
        <f t="shared" si="0"/>
        <v>0</v>
      </c>
      <c r="I7" s="292">
        <f t="shared" si="0"/>
        <v>0</v>
      </c>
      <c r="J7" s="292">
        <f t="shared" si="0"/>
        <v>0</v>
      </c>
      <c r="K7" s="292">
        <f t="shared" si="0"/>
        <v>0</v>
      </c>
      <c r="L7" s="292">
        <f t="shared" si="0"/>
        <v>0</v>
      </c>
      <c r="M7" s="292">
        <f t="shared" si="0"/>
        <v>0</v>
      </c>
      <c r="N7" s="292">
        <f t="shared" si="0"/>
        <v>0</v>
      </c>
      <c r="O7" s="292">
        <f t="shared" si="0"/>
        <v>0</v>
      </c>
      <c r="P7" s="292">
        <f t="shared" si="0"/>
        <v>0</v>
      </c>
      <c r="Q7" s="292">
        <f t="shared" si="0"/>
        <v>0</v>
      </c>
      <c r="R7" s="292">
        <f t="shared" si="0"/>
        <v>0</v>
      </c>
      <c r="S7" s="292">
        <f t="shared" si="0"/>
        <v>0</v>
      </c>
      <c r="T7" s="292">
        <f t="shared" si="0"/>
        <v>0</v>
      </c>
      <c r="U7" s="292">
        <f t="shared" si="0"/>
        <v>0</v>
      </c>
      <c r="V7" s="90" t="str">
        <f>IF(AND(H7&lt;=C7,I7&lt;=C7,J7&lt;=C7,K7&lt;=C7,L7&lt;=C7,M7&lt;=C7,N7&lt;=C7),"Đúng","Sai")</f>
        <v>Đúng</v>
      </c>
      <c r="W7" s="90" t="str">
        <f>IF(C7=O7+P7+Q7+R7,"Đúng","Sai")</f>
        <v>Đúng</v>
      </c>
      <c r="X7" s="90" t="str">
        <f>IF(R7=S7+T7,"Đúng","Sai")</f>
        <v>Đúng</v>
      </c>
      <c r="Y7" s="90" t="str">
        <f>IF(AND(U7&lt;=T7),"Đúng","Sai")</f>
        <v>Đúng</v>
      </c>
    </row>
    <row r="8" spans="1:25" s="5" customFormat="1" ht="25.5" customHeight="1" x14ac:dyDescent="0.2">
      <c r="A8" s="227"/>
      <c r="B8" s="396" t="s">
        <v>123</v>
      </c>
      <c r="C8" s="139">
        <f t="shared" ref="C8" si="1">SUM(D8:G8)</f>
        <v>0</v>
      </c>
      <c r="D8" s="74"/>
      <c r="E8" s="334"/>
      <c r="F8" s="334"/>
      <c r="G8" s="334"/>
      <c r="H8" s="74"/>
      <c r="I8" s="363"/>
      <c r="J8" s="363"/>
      <c r="K8" s="363"/>
      <c r="L8" s="74"/>
      <c r="M8" s="74"/>
      <c r="N8" s="74"/>
      <c r="O8" s="74"/>
      <c r="P8" s="74"/>
      <c r="Q8" s="74"/>
      <c r="R8" s="366"/>
      <c r="S8" s="364"/>
      <c r="T8" s="364"/>
      <c r="U8" s="364"/>
      <c r="V8" s="90" t="str">
        <f t="shared" ref="V8" si="2">IF(AND(H8&lt;=C8,I8&lt;=C8,J8&lt;=C8,K8&lt;=C8,L8&lt;=C8,M8&lt;=C8,N8&lt;=C8),"Đúng","Sai")</f>
        <v>Đúng</v>
      </c>
      <c r="W8" s="90" t="str">
        <f t="shared" ref="W8" si="3">IF(C8=O8+P8+Q8+R8,"Đúng","Sai")</f>
        <v>Đúng</v>
      </c>
      <c r="X8" s="90" t="str">
        <f t="shared" ref="X8" si="4">IF(R8=S8+T8,"Đúng","Sai")</f>
        <v>Đúng</v>
      </c>
      <c r="Y8" s="90" t="str">
        <f t="shared" ref="Y8" si="5">IF(AND(U8&lt;=T8),"Đúng","Sai")</f>
        <v>Đúng</v>
      </c>
    </row>
    <row r="9" spans="1:25" s="5" customFormat="1" ht="25.5" customHeight="1" x14ac:dyDescent="0.2">
      <c r="A9" s="227"/>
      <c r="B9" s="396" t="s">
        <v>141</v>
      </c>
      <c r="C9" s="139">
        <f t="shared" ref="C9:C26" si="6">SUM(D9:G9)</f>
        <v>0</v>
      </c>
      <c r="D9" s="74"/>
      <c r="E9" s="334"/>
      <c r="F9" s="334"/>
      <c r="G9" s="334"/>
      <c r="H9" s="74"/>
      <c r="I9" s="363"/>
      <c r="J9" s="363"/>
      <c r="K9" s="363"/>
      <c r="L9" s="74"/>
      <c r="M9" s="74"/>
      <c r="N9" s="74"/>
      <c r="O9" s="74"/>
      <c r="P9" s="74"/>
      <c r="Q9" s="74"/>
      <c r="R9" s="366"/>
      <c r="S9" s="364"/>
      <c r="T9" s="364"/>
      <c r="U9" s="364"/>
      <c r="V9" s="90" t="str">
        <f t="shared" ref="V9:V17" si="7">IF(AND(H9&lt;=C9,I9&lt;=C9,J9&lt;=C9,K9&lt;=C9,L9&lt;=C9,M9&lt;=C9,N9&lt;=C9),"Đúng","Sai")</f>
        <v>Đúng</v>
      </c>
      <c r="W9" s="90" t="str">
        <f t="shared" ref="W9:W17" si="8">IF(C9=O9+P9+Q9+R9,"Đúng","Sai")</f>
        <v>Đúng</v>
      </c>
      <c r="X9" s="90" t="str">
        <f t="shared" ref="X9:X17" si="9">IF(R9=S9+T9,"Đúng","Sai")</f>
        <v>Đúng</v>
      </c>
      <c r="Y9" s="90" t="str">
        <f t="shared" ref="Y9:Y17" si="10">IF(AND(U9&lt;=T9),"Đúng","Sai")</f>
        <v>Đúng</v>
      </c>
    </row>
    <row r="10" spans="1:25" s="5" customFormat="1" ht="25.5" customHeight="1" x14ac:dyDescent="0.2">
      <c r="A10" s="227"/>
      <c r="B10" s="396" t="s">
        <v>142</v>
      </c>
      <c r="C10" s="139">
        <f t="shared" si="6"/>
        <v>0</v>
      </c>
      <c r="D10" s="74"/>
      <c r="E10" s="334"/>
      <c r="F10" s="334"/>
      <c r="G10" s="334"/>
      <c r="H10" s="74"/>
      <c r="I10" s="363"/>
      <c r="J10" s="363"/>
      <c r="K10" s="363"/>
      <c r="L10" s="74"/>
      <c r="M10" s="74"/>
      <c r="N10" s="74"/>
      <c r="O10" s="74"/>
      <c r="P10" s="74"/>
      <c r="Q10" s="74"/>
      <c r="R10" s="366"/>
      <c r="S10" s="364"/>
      <c r="T10" s="364"/>
      <c r="U10" s="364"/>
      <c r="V10" s="90" t="str">
        <f t="shared" si="7"/>
        <v>Đúng</v>
      </c>
      <c r="W10" s="90" t="str">
        <f t="shared" si="8"/>
        <v>Đúng</v>
      </c>
      <c r="X10" s="90" t="str">
        <f t="shared" si="9"/>
        <v>Đúng</v>
      </c>
      <c r="Y10" s="90" t="str">
        <f t="shared" si="10"/>
        <v>Đúng</v>
      </c>
    </row>
    <row r="11" spans="1:25" s="5" customFormat="1" ht="26.25" customHeight="1" x14ac:dyDescent="0.2">
      <c r="A11" s="227"/>
      <c r="B11" s="396" t="s">
        <v>481</v>
      </c>
      <c r="C11" s="139">
        <f t="shared" si="6"/>
        <v>0</v>
      </c>
      <c r="D11" s="74"/>
      <c r="E11" s="74"/>
      <c r="F11" s="334"/>
      <c r="G11" s="334"/>
      <c r="H11" s="74"/>
      <c r="I11" s="363"/>
      <c r="J11" s="363"/>
      <c r="K11" s="363"/>
      <c r="L11" s="74"/>
      <c r="M11" s="74"/>
      <c r="N11" s="74"/>
      <c r="O11" s="74"/>
      <c r="P11" s="74"/>
      <c r="Q11" s="74"/>
      <c r="R11" s="366"/>
      <c r="S11" s="364"/>
      <c r="T11" s="364"/>
      <c r="U11" s="364"/>
      <c r="V11" s="90" t="str">
        <f t="shared" si="7"/>
        <v>Đúng</v>
      </c>
      <c r="W11" s="90" t="str">
        <f t="shared" si="8"/>
        <v>Đúng</v>
      </c>
      <c r="X11" s="90" t="str">
        <f t="shared" si="9"/>
        <v>Đúng</v>
      </c>
      <c r="Y11" s="90" t="str">
        <f t="shared" si="10"/>
        <v>Đúng</v>
      </c>
    </row>
    <row r="12" spans="1:25" s="5" customFormat="1" ht="26.25" customHeight="1" x14ac:dyDescent="0.2">
      <c r="A12" s="227"/>
      <c r="B12" s="397" t="s">
        <v>639</v>
      </c>
      <c r="C12" s="139">
        <f t="shared" si="6"/>
        <v>0</v>
      </c>
      <c r="D12" s="74"/>
      <c r="E12" s="74"/>
      <c r="F12" s="334"/>
      <c r="G12" s="334"/>
      <c r="H12" s="74"/>
      <c r="I12" s="363"/>
      <c r="J12" s="363"/>
      <c r="K12" s="363"/>
      <c r="L12" s="74"/>
      <c r="M12" s="74"/>
      <c r="N12" s="74"/>
      <c r="O12" s="74"/>
      <c r="P12" s="74"/>
      <c r="Q12" s="74"/>
      <c r="R12" s="366"/>
      <c r="S12" s="364"/>
      <c r="T12" s="364"/>
      <c r="U12" s="364"/>
      <c r="V12" s="90" t="str">
        <f t="shared" si="7"/>
        <v>Đúng</v>
      </c>
      <c r="W12" s="90" t="str">
        <f t="shared" si="8"/>
        <v>Đúng</v>
      </c>
      <c r="X12" s="90" t="str">
        <f t="shared" si="9"/>
        <v>Đúng</v>
      </c>
      <c r="Y12" s="90" t="str">
        <f t="shared" si="10"/>
        <v>Đúng</v>
      </c>
    </row>
    <row r="13" spans="1:25" s="5" customFormat="1" ht="21" customHeight="1" x14ac:dyDescent="0.2">
      <c r="A13" s="227"/>
      <c r="B13" s="397" t="s">
        <v>241</v>
      </c>
      <c r="C13" s="139">
        <f t="shared" si="6"/>
        <v>0</v>
      </c>
      <c r="D13" s="74"/>
      <c r="E13" s="74"/>
      <c r="F13" s="74"/>
      <c r="G13" s="334"/>
      <c r="H13" s="74"/>
      <c r="I13" s="363"/>
      <c r="J13" s="363"/>
      <c r="K13" s="363"/>
      <c r="L13" s="74"/>
      <c r="M13" s="74"/>
      <c r="N13" s="74"/>
      <c r="O13" s="74"/>
      <c r="P13" s="74"/>
      <c r="Q13" s="74"/>
      <c r="R13" s="366"/>
      <c r="S13" s="364"/>
      <c r="T13" s="364"/>
      <c r="U13" s="364"/>
      <c r="V13" s="90" t="str">
        <f t="shared" si="7"/>
        <v>Đúng</v>
      </c>
      <c r="W13" s="90" t="str">
        <f t="shared" si="8"/>
        <v>Đúng</v>
      </c>
      <c r="X13" s="90" t="str">
        <f t="shared" si="9"/>
        <v>Đúng</v>
      </c>
      <c r="Y13" s="90" t="str">
        <f t="shared" si="10"/>
        <v>Đúng</v>
      </c>
    </row>
    <row r="14" spans="1:25" s="5" customFormat="1" ht="21" customHeight="1" x14ac:dyDescent="0.2">
      <c r="A14" s="227"/>
      <c r="B14" s="397" t="s">
        <v>143</v>
      </c>
      <c r="C14" s="139">
        <f t="shared" si="6"/>
        <v>0</v>
      </c>
      <c r="D14" s="74"/>
      <c r="E14" s="74"/>
      <c r="F14" s="74"/>
      <c r="G14" s="334"/>
      <c r="H14" s="74"/>
      <c r="I14" s="363"/>
      <c r="J14" s="363"/>
      <c r="K14" s="363"/>
      <c r="L14" s="74"/>
      <c r="M14" s="74"/>
      <c r="N14" s="74"/>
      <c r="O14" s="74"/>
      <c r="P14" s="74"/>
      <c r="Q14" s="74"/>
      <c r="R14" s="366"/>
      <c r="S14" s="364"/>
      <c r="T14" s="364"/>
      <c r="U14" s="364"/>
      <c r="V14" s="90" t="str">
        <f t="shared" si="7"/>
        <v>Đúng</v>
      </c>
      <c r="W14" s="90" t="str">
        <f t="shared" si="8"/>
        <v>Đúng</v>
      </c>
      <c r="X14" s="90" t="str">
        <f t="shared" si="9"/>
        <v>Đúng</v>
      </c>
      <c r="Y14" s="90" t="str">
        <f t="shared" si="10"/>
        <v>Đúng</v>
      </c>
    </row>
    <row r="15" spans="1:25" s="5" customFormat="1" ht="21" customHeight="1" x14ac:dyDescent="0.2">
      <c r="A15" s="227"/>
      <c r="B15" s="397" t="s">
        <v>9</v>
      </c>
      <c r="C15" s="139">
        <f t="shared" si="6"/>
        <v>0</v>
      </c>
      <c r="D15" s="74"/>
      <c r="E15" s="74"/>
      <c r="F15" s="74"/>
      <c r="G15" s="74"/>
      <c r="H15" s="74"/>
      <c r="I15" s="74"/>
      <c r="J15" s="74"/>
      <c r="K15" s="74"/>
      <c r="L15" s="74"/>
      <c r="M15" s="74"/>
      <c r="N15" s="74"/>
      <c r="O15" s="74"/>
      <c r="P15" s="74"/>
      <c r="Q15" s="74"/>
      <c r="R15" s="366"/>
      <c r="S15" s="74"/>
      <c r="T15" s="74"/>
      <c r="U15" s="74"/>
      <c r="V15" s="90" t="str">
        <f t="shared" si="7"/>
        <v>Đúng</v>
      </c>
      <c r="W15" s="90" t="str">
        <f t="shared" si="8"/>
        <v>Đúng</v>
      </c>
      <c r="X15" s="90" t="str">
        <f t="shared" si="9"/>
        <v>Đúng</v>
      </c>
      <c r="Y15" s="90" t="str">
        <f t="shared" si="10"/>
        <v>Đúng</v>
      </c>
    </row>
    <row r="16" spans="1:25" s="5" customFormat="1" ht="21" customHeight="1" x14ac:dyDescent="0.2">
      <c r="A16" s="226"/>
      <c r="B16" s="398" t="s">
        <v>238</v>
      </c>
      <c r="C16" s="139">
        <f t="shared" si="6"/>
        <v>0</v>
      </c>
      <c r="D16" s="353"/>
      <c r="E16" s="353"/>
      <c r="F16" s="353"/>
      <c r="G16" s="353"/>
      <c r="H16" s="353"/>
      <c r="I16" s="353"/>
      <c r="J16" s="353"/>
      <c r="K16" s="353"/>
      <c r="L16" s="353"/>
      <c r="M16" s="353"/>
      <c r="N16" s="353"/>
      <c r="O16" s="353"/>
      <c r="P16" s="353"/>
      <c r="Q16" s="74"/>
      <c r="R16" s="366"/>
      <c r="S16" s="353"/>
      <c r="T16" s="353"/>
      <c r="U16" s="353"/>
      <c r="V16" s="90" t="str">
        <f t="shared" si="7"/>
        <v>Đúng</v>
      </c>
      <c r="W16" s="90" t="str">
        <f t="shared" si="8"/>
        <v>Đúng</v>
      </c>
      <c r="X16" s="90" t="str">
        <f t="shared" si="9"/>
        <v>Đúng</v>
      </c>
      <c r="Y16" s="90" t="str">
        <f t="shared" si="10"/>
        <v>Đúng</v>
      </c>
    </row>
    <row r="17" spans="1:27" s="5" customFormat="1" ht="21" customHeight="1" x14ac:dyDescent="0.2">
      <c r="A17" s="230"/>
      <c r="B17" s="399" t="s">
        <v>239</v>
      </c>
      <c r="C17" s="141">
        <f t="shared" si="6"/>
        <v>0</v>
      </c>
      <c r="D17" s="76"/>
      <c r="E17" s="76"/>
      <c r="F17" s="76"/>
      <c r="G17" s="76"/>
      <c r="H17" s="76"/>
      <c r="I17" s="76"/>
      <c r="J17" s="76"/>
      <c r="K17" s="76"/>
      <c r="L17" s="76"/>
      <c r="M17" s="76"/>
      <c r="N17" s="76"/>
      <c r="O17" s="76"/>
      <c r="P17" s="76"/>
      <c r="Q17" s="76"/>
      <c r="R17" s="367"/>
      <c r="S17" s="76"/>
      <c r="T17" s="76"/>
      <c r="U17" s="76"/>
      <c r="V17" s="90" t="str">
        <f t="shared" si="7"/>
        <v>Đúng</v>
      </c>
      <c r="W17" s="90" t="str">
        <f t="shared" si="8"/>
        <v>Đúng</v>
      </c>
      <c r="X17" s="90" t="str">
        <f t="shared" si="9"/>
        <v>Đúng</v>
      </c>
      <c r="Y17" s="90" t="str">
        <f t="shared" si="10"/>
        <v>Đúng</v>
      </c>
    </row>
    <row r="18" spans="1:27" s="5" customFormat="1" ht="21" customHeight="1" x14ac:dyDescent="0.2">
      <c r="A18" s="237" t="s">
        <v>23</v>
      </c>
      <c r="B18" s="255" t="s">
        <v>384</v>
      </c>
      <c r="C18" s="292">
        <f t="shared" si="6"/>
        <v>0</v>
      </c>
      <c r="D18" s="292">
        <f>SUM(D19:D22)</f>
        <v>0</v>
      </c>
      <c r="E18" s="292">
        <f t="shared" ref="E18:N18" si="11">SUM(E19:E22)</f>
        <v>0</v>
      </c>
      <c r="F18" s="292">
        <f t="shared" si="11"/>
        <v>0</v>
      </c>
      <c r="G18" s="292">
        <f t="shared" si="11"/>
        <v>0</v>
      </c>
      <c r="H18" s="292">
        <f t="shared" si="11"/>
        <v>0</v>
      </c>
      <c r="I18" s="292">
        <f t="shared" si="11"/>
        <v>0</v>
      </c>
      <c r="J18" s="292">
        <f t="shared" si="11"/>
        <v>0</v>
      </c>
      <c r="K18" s="292">
        <f t="shared" si="11"/>
        <v>0</v>
      </c>
      <c r="L18" s="292">
        <f t="shared" si="11"/>
        <v>0</v>
      </c>
      <c r="M18" s="292">
        <f t="shared" si="11"/>
        <v>0</v>
      </c>
      <c r="N18" s="292">
        <f t="shared" si="11"/>
        <v>0</v>
      </c>
      <c r="O18" s="332"/>
      <c r="P18" s="332"/>
      <c r="Q18" s="332"/>
      <c r="R18" s="332"/>
      <c r="S18" s="332"/>
      <c r="T18" s="332"/>
      <c r="U18" s="332"/>
      <c r="V18" s="61"/>
      <c r="W18" s="61"/>
      <c r="X18" s="61"/>
      <c r="Y18" s="61"/>
    </row>
    <row r="19" spans="1:27" s="5" customFormat="1" ht="21" customHeight="1" x14ac:dyDescent="0.2">
      <c r="A19" s="227"/>
      <c r="B19" s="215" t="s">
        <v>367</v>
      </c>
      <c r="C19" s="136">
        <f t="shared" si="6"/>
        <v>0</v>
      </c>
      <c r="D19" s="74"/>
      <c r="E19" s="74"/>
      <c r="F19" s="353"/>
      <c r="G19" s="353"/>
      <c r="H19" s="365"/>
      <c r="I19" s="365"/>
      <c r="J19" s="365"/>
      <c r="K19" s="365"/>
      <c r="L19" s="365"/>
      <c r="M19" s="365"/>
      <c r="N19" s="365"/>
      <c r="O19" s="333"/>
      <c r="P19" s="333"/>
      <c r="Q19" s="333"/>
      <c r="R19" s="333"/>
      <c r="S19" s="333"/>
      <c r="T19" s="333"/>
      <c r="U19" s="333"/>
      <c r="V19" s="90" t="str">
        <f>IF(AND(H19&lt;=C19,I19&lt;=C19,J19&lt;=C19,K19&lt;=C19,L19&lt;=C19,M19&lt;=C19,N19&lt;=C19),"Đúng","Sai")</f>
        <v>Đúng</v>
      </c>
      <c r="W19" s="90"/>
      <c r="X19" s="90"/>
      <c r="Y19" s="61"/>
      <c r="AA19" s="90"/>
    </row>
    <row r="20" spans="1:27" s="5" customFormat="1" ht="21" customHeight="1" x14ac:dyDescent="0.2">
      <c r="A20" s="227"/>
      <c r="B20" s="215" t="s">
        <v>166</v>
      </c>
      <c r="C20" s="139">
        <f t="shared" si="6"/>
        <v>0</v>
      </c>
      <c r="D20" s="74"/>
      <c r="E20" s="74"/>
      <c r="F20" s="353"/>
      <c r="G20" s="353"/>
      <c r="H20" s="365"/>
      <c r="I20" s="365"/>
      <c r="J20" s="365"/>
      <c r="K20" s="365"/>
      <c r="L20" s="365"/>
      <c r="M20" s="365"/>
      <c r="N20" s="365"/>
      <c r="O20" s="333"/>
      <c r="P20" s="333"/>
      <c r="Q20" s="333"/>
      <c r="R20" s="333"/>
      <c r="S20" s="333"/>
      <c r="T20" s="333"/>
      <c r="U20" s="333"/>
      <c r="V20" s="90" t="str">
        <f t="shared" ref="V20:V26" si="12">IF(AND(H20&lt;=C20,I20&lt;=C20,J20&lt;=C20,K20&lt;=C20,L20&lt;=C20,M20&lt;=C20,N20&lt;=C20),"Đúng","Sai")</f>
        <v>Đúng</v>
      </c>
      <c r="W20" s="90"/>
      <c r="X20" s="90"/>
      <c r="Y20" s="61"/>
      <c r="AA20" s="90"/>
    </row>
    <row r="21" spans="1:27" s="5" customFormat="1" ht="21" customHeight="1" x14ac:dyDescent="0.2">
      <c r="A21" s="227"/>
      <c r="B21" s="215" t="s">
        <v>167</v>
      </c>
      <c r="C21" s="139">
        <f t="shared" si="6"/>
        <v>0</v>
      </c>
      <c r="D21" s="74"/>
      <c r="E21" s="74"/>
      <c r="F21" s="74"/>
      <c r="G21" s="74"/>
      <c r="H21" s="74"/>
      <c r="I21" s="74"/>
      <c r="J21" s="74"/>
      <c r="K21" s="74"/>
      <c r="L21" s="74"/>
      <c r="M21" s="74"/>
      <c r="N21" s="74"/>
      <c r="O21" s="333"/>
      <c r="P21" s="333"/>
      <c r="Q21" s="333"/>
      <c r="R21" s="333"/>
      <c r="S21" s="333"/>
      <c r="T21" s="333"/>
      <c r="U21" s="333"/>
      <c r="V21" s="90" t="str">
        <f t="shared" si="12"/>
        <v>Đúng</v>
      </c>
      <c r="W21" s="90"/>
      <c r="X21" s="90"/>
      <c r="Y21" s="61"/>
      <c r="Z21" s="90"/>
      <c r="AA21" s="90"/>
    </row>
    <row r="22" spans="1:27" s="5" customFormat="1" ht="21" customHeight="1" x14ac:dyDescent="0.2">
      <c r="A22" s="227"/>
      <c r="B22" s="215" t="s">
        <v>168</v>
      </c>
      <c r="C22" s="139">
        <f t="shared" si="6"/>
        <v>0</v>
      </c>
      <c r="D22" s="74"/>
      <c r="E22" s="74"/>
      <c r="F22" s="74"/>
      <c r="G22" s="74"/>
      <c r="H22" s="74"/>
      <c r="I22" s="74"/>
      <c r="J22" s="74"/>
      <c r="K22" s="74"/>
      <c r="L22" s="74"/>
      <c r="M22" s="74"/>
      <c r="N22" s="74"/>
      <c r="O22" s="333"/>
      <c r="P22" s="333"/>
      <c r="Q22" s="333"/>
      <c r="R22" s="333"/>
      <c r="S22" s="333"/>
      <c r="T22" s="333"/>
      <c r="U22" s="333"/>
      <c r="V22" s="90" t="str">
        <f t="shared" si="12"/>
        <v>Đúng</v>
      </c>
      <c r="W22" s="90"/>
      <c r="X22" s="90"/>
      <c r="Y22" s="61"/>
      <c r="Z22" s="90"/>
      <c r="AA22" s="90"/>
    </row>
    <row r="23" spans="1:27" s="5" customFormat="1" ht="26.25" customHeight="1" x14ac:dyDescent="0.2">
      <c r="A23" s="227"/>
      <c r="B23" s="215" t="s">
        <v>468</v>
      </c>
      <c r="C23" s="139">
        <f t="shared" si="6"/>
        <v>0</v>
      </c>
      <c r="D23" s="74"/>
      <c r="E23" s="74"/>
      <c r="F23" s="353"/>
      <c r="G23" s="353"/>
      <c r="H23" s="365"/>
      <c r="I23" s="365"/>
      <c r="J23" s="365"/>
      <c r="K23" s="365"/>
      <c r="L23" s="365"/>
      <c r="M23" s="365"/>
      <c r="N23" s="365"/>
      <c r="O23" s="333"/>
      <c r="P23" s="333"/>
      <c r="Q23" s="333"/>
      <c r="R23" s="333"/>
      <c r="S23" s="333"/>
      <c r="T23" s="333"/>
      <c r="U23" s="333"/>
      <c r="V23" s="90" t="str">
        <f t="shared" si="12"/>
        <v>Đúng</v>
      </c>
      <c r="W23" s="90"/>
      <c r="X23" s="90"/>
      <c r="Y23" s="61"/>
      <c r="Z23" s="90"/>
      <c r="AA23" s="90"/>
    </row>
    <row r="24" spans="1:27" s="5" customFormat="1" ht="21" customHeight="1" x14ac:dyDescent="0.2">
      <c r="A24" s="227"/>
      <c r="B24" s="215" t="s">
        <v>17</v>
      </c>
      <c r="C24" s="139">
        <f t="shared" si="6"/>
        <v>0</v>
      </c>
      <c r="D24" s="74"/>
      <c r="E24" s="74"/>
      <c r="F24" s="74"/>
      <c r="G24" s="74"/>
      <c r="H24" s="356"/>
      <c r="I24" s="356"/>
      <c r="J24" s="356"/>
      <c r="K24" s="356"/>
      <c r="L24" s="356"/>
      <c r="M24" s="356"/>
      <c r="N24" s="356"/>
      <c r="O24" s="334"/>
      <c r="P24" s="334"/>
      <c r="Q24" s="334"/>
      <c r="R24" s="334"/>
      <c r="S24" s="334"/>
      <c r="T24" s="334"/>
      <c r="U24" s="334"/>
      <c r="V24" s="90" t="str">
        <f t="shared" si="12"/>
        <v>Đúng</v>
      </c>
      <c r="W24" s="90"/>
      <c r="X24" s="90"/>
      <c r="Y24" s="90"/>
      <c r="Z24" s="90"/>
      <c r="AA24" s="90"/>
    </row>
    <row r="25" spans="1:27" s="5" customFormat="1" ht="21" customHeight="1" x14ac:dyDescent="0.2">
      <c r="A25" s="230"/>
      <c r="B25" s="216" t="s">
        <v>18</v>
      </c>
      <c r="C25" s="141">
        <f t="shared" si="6"/>
        <v>0</v>
      </c>
      <c r="D25" s="76"/>
      <c r="E25" s="76"/>
      <c r="F25" s="76"/>
      <c r="G25" s="76"/>
      <c r="H25" s="359"/>
      <c r="I25" s="359"/>
      <c r="J25" s="359"/>
      <c r="K25" s="359"/>
      <c r="L25" s="359"/>
      <c r="M25" s="359"/>
      <c r="N25" s="359"/>
      <c r="O25" s="335"/>
      <c r="P25" s="335"/>
      <c r="Q25" s="335"/>
      <c r="R25" s="335"/>
      <c r="S25" s="335"/>
      <c r="T25" s="335"/>
      <c r="U25" s="335"/>
      <c r="V25" s="90" t="str">
        <f t="shared" si="12"/>
        <v>Đúng</v>
      </c>
      <c r="W25" s="90"/>
      <c r="X25" s="90"/>
      <c r="Y25" s="90"/>
      <c r="Z25" s="90"/>
      <c r="AA25" s="90"/>
    </row>
    <row r="26" spans="1:27" s="5" customFormat="1" ht="21" customHeight="1" x14ac:dyDescent="0.2">
      <c r="A26" s="237"/>
      <c r="B26" s="255" t="s">
        <v>172</v>
      </c>
      <c r="C26" s="141">
        <f t="shared" si="6"/>
        <v>0</v>
      </c>
      <c r="D26" s="361"/>
      <c r="E26" s="361"/>
      <c r="F26" s="361"/>
      <c r="G26" s="361"/>
      <c r="H26" s="362"/>
      <c r="I26" s="362"/>
      <c r="J26" s="362"/>
      <c r="K26" s="362"/>
      <c r="L26" s="362"/>
      <c r="M26" s="362"/>
      <c r="N26" s="362"/>
      <c r="O26" s="362"/>
      <c r="P26" s="362"/>
      <c r="Q26" s="362"/>
      <c r="R26" s="362"/>
      <c r="S26" s="362"/>
      <c r="T26" s="362"/>
      <c r="U26" s="362"/>
      <c r="V26" s="90" t="str">
        <f t="shared" si="12"/>
        <v>Đúng</v>
      </c>
      <c r="W26" s="90"/>
      <c r="X26" s="90"/>
      <c r="Y26" s="90"/>
      <c r="Z26" s="90"/>
      <c r="AA26" s="90"/>
    </row>
    <row r="27" spans="1:27" x14ac:dyDescent="0.25">
      <c r="Y27" s="90"/>
      <c r="Z27" s="90"/>
      <c r="AA27" s="90"/>
    </row>
    <row r="28" spans="1:27" x14ac:dyDescent="0.25">
      <c r="B28" s="8"/>
      <c r="C28" s="90" t="str">
        <f t="shared" ref="C28:N28" si="13">IF(C7=C18,"Đúng","Sai")</f>
        <v>Đúng</v>
      </c>
      <c r="D28" s="90" t="str">
        <f t="shared" si="13"/>
        <v>Đúng</v>
      </c>
      <c r="E28" s="90" t="str">
        <f t="shared" si="13"/>
        <v>Đúng</v>
      </c>
      <c r="F28" s="90" t="str">
        <f t="shared" si="13"/>
        <v>Đúng</v>
      </c>
      <c r="G28" s="90" t="str">
        <f t="shared" si="13"/>
        <v>Đúng</v>
      </c>
      <c r="H28" s="90" t="str">
        <f t="shared" si="13"/>
        <v>Đúng</v>
      </c>
      <c r="I28" s="90" t="str">
        <f t="shared" si="13"/>
        <v>Đúng</v>
      </c>
      <c r="J28" s="90" t="str">
        <f t="shared" si="13"/>
        <v>Đúng</v>
      </c>
      <c r="K28" s="90" t="str">
        <f t="shared" si="13"/>
        <v>Đúng</v>
      </c>
      <c r="L28" s="90" t="str">
        <f t="shared" si="13"/>
        <v>Đúng</v>
      </c>
      <c r="M28" s="90" t="str">
        <f t="shared" si="13"/>
        <v>Đúng</v>
      </c>
      <c r="N28" s="90" t="str">
        <f t="shared" si="13"/>
        <v>Đúng</v>
      </c>
      <c r="O28" s="90"/>
      <c r="P28" s="90"/>
      <c r="Q28" s="90"/>
      <c r="R28" s="90"/>
      <c r="S28" s="90"/>
      <c r="T28" s="90"/>
      <c r="U28" s="90"/>
      <c r="V28" s="263"/>
      <c r="W28" s="263"/>
      <c r="X28" s="263"/>
      <c r="Y28" s="90"/>
      <c r="Z28" s="90"/>
    </row>
    <row r="29" spans="1:27" x14ac:dyDescent="0.25">
      <c r="B29" s="8"/>
      <c r="C29" s="90" t="str">
        <f>IF(C22=C23+C24,"Đúng","Sai")</f>
        <v>Đúng</v>
      </c>
      <c r="D29" s="90" t="str">
        <f t="shared" ref="D29:N29" si="14">IF(D22=D23+D24,"Đúng","Sai")</f>
        <v>Đúng</v>
      </c>
      <c r="E29" s="90" t="str">
        <f t="shared" si="14"/>
        <v>Đúng</v>
      </c>
      <c r="F29" s="90" t="str">
        <f t="shared" si="14"/>
        <v>Đúng</v>
      </c>
      <c r="G29" s="90" t="str">
        <f t="shared" si="14"/>
        <v>Đúng</v>
      </c>
      <c r="H29" s="90" t="str">
        <f t="shared" si="14"/>
        <v>Đúng</v>
      </c>
      <c r="I29" s="90" t="str">
        <f t="shared" si="14"/>
        <v>Đúng</v>
      </c>
      <c r="J29" s="90" t="str">
        <f t="shared" si="14"/>
        <v>Đúng</v>
      </c>
      <c r="K29" s="90" t="str">
        <f t="shared" si="14"/>
        <v>Đúng</v>
      </c>
      <c r="L29" s="90" t="str">
        <f t="shared" si="14"/>
        <v>Đúng</v>
      </c>
      <c r="M29" s="90" t="str">
        <f t="shared" si="14"/>
        <v>Đúng</v>
      </c>
      <c r="N29" s="90" t="str">
        <f t="shared" si="14"/>
        <v>Đúng</v>
      </c>
      <c r="O29" s="90"/>
      <c r="P29" s="90"/>
      <c r="Q29" s="90"/>
      <c r="R29" s="90"/>
      <c r="S29" s="90"/>
      <c r="T29" s="90"/>
      <c r="U29" s="90"/>
      <c r="V29" s="263"/>
      <c r="W29" s="263"/>
      <c r="X29" s="263"/>
      <c r="Y29" s="90"/>
      <c r="Z29" s="90"/>
    </row>
    <row r="30" spans="1:27" x14ac:dyDescent="0.25">
      <c r="B30" s="8"/>
      <c r="C30" s="90" t="str">
        <f>IF(C25&lt;=C24,"Đúng","Sai")</f>
        <v>Đúng</v>
      </c>
      <c r="D30" s="90" t="str">
        <f t="shared" ref="D30:N30" si="15">IF(D25&lt;=D24,"Đúng","Sai")</f>
        <v>Đúng</v>
      </c>
      <c r="E30" s="90" t="str">
        <f t="shared" si="15"/>
        <v>Đúng</v>
      </c>
      <c r="F30" s="90" t="str">
        <f t="shared" si="15"/>
        <v>Đúng</v>
      </c>
      <c r="G30" s="90" t="str">
        <f t="shared" si="15"/>
        <v>Đúng</v>
      </c>
      <c r="H30" s="90" t="str">
        <f t="shared" si="15"/>
        <v>Đúng</v>
      </c>
      <c r="I30" s="90" t="str">
        <f t="shared" si="15"/>
        <v>Đúng</v>
      </c>
      <c r="J30" s="90" t="str">
        <f t="shared" si="15"/>
        <v>Đúng</v>
      </c>
      <c r="K30" s="90" t="str">
        <f t="shared" si="15"/>
        <v>Đúng</v>
      </c>
      <c r="L30" s="90" t="str">
        <f t="shared" si="15"/>
        <v>Đúng</v>
      </c>
      <c r="M30" s="90" t="str">
        <f t="shared" si="15"/>
        <v>Đúng</v>
      </c>
      <c r="N30" s="90" t="str">
        <f t="shared" si="15"/>
        <v>Đúng</v>
      </c>
      <c r="O30" s="90"/>
      <c r="P30" s="90"/>
      <c r="Q30" s="90"/>
      <c r="R30" s="90"/>
      <c r="S30" s="90"/>
      <c r="T30" s="90"/>
      <c r="U30" s="90"/>
      <c r="V30" s="263"/>
      <c r="W30" s="263"/>
      <c r="X30" s="263"/>
      <c r="Y30" s="90"/>
    </row>
    <row r="31" spans="1:27" x14ac:dyDescent="0.25">
      <c r="B31" s="8"/>
      <c r="C31" s="90" t="str">
        <f t="shared" ref="C31:N31" si="16">IF(C26&lt;=C7,"Đúng","Sai")</f>
        <v>Đúng</v>
      </c>
      <c r="D31" s="90" t="str">
        <f t="shared" si="16"/>
        <v>Đúng</v>
      </c>
      <c r="E31" s="90" t="str">
        <f t="shared" si="16"/>
        <v>Đúng</v>
      </c>
      <c r="F31" s="90" t="str">
        <f t="shared" si="16"/>
        <v>Đúng</v>
      </c>
      <c r="G31" s="90" t="str">
        <f t="shared" si="16"/>
        <v>Đúng</v>
      </c>
      <c r="H31" s="90" t="str">
        <f t="shared" si="16"/>
        <v>Đúng</v>
      </c>
      <c r="I31" s="90" t="str">
        <f t="shared" si="16"/>
        <v>Đúng</v>
      </c>
      <c r="J31" s="90" t="str">
        <f t="shared" si="16"/>
        <v>Đúng</v>
      </c>
      <c r="K31" s="90" t="str">
        <f t="shared" si="16"/>
        <v>Đúng</v>
      </c>
      <c r="L31" s="90" t="str">
        <f t="shared" si="16"/>
        <v>Đúng</v>
      </c>
      <c r="M31" s="90" t="str">
        <f t="shared" si="16"/>
        <v>Đúng</v>
      </c>
      <c r="N31" s="90" t="str">
        <f t="shared" si="16"/>
        <v>Đúng</v>
      </c>
      <c r="O31" s="90"/>
      <c r="P31" s="90"/>
      <c r="Q31" s="90"/>
      <c r="R31" s="90"/>
      <c r="S31" s="90"/>
      <c r="T31" s="90"/>
      <c r="U31" s="90"/>
      <c r="V31" s="263"/>
      <c r="W31" s="263"/>
      <c r="X31" s="263"/>
      <c r="Y31" s="90"/>
    </row>
    <row r="32" spans="1:27" x14ac:dyDescent="0.25">
      <c r="B32" s="8"/>
      <c r="C32" s="90" t="str">
        <f>IF(O7=C19,"Đúng","Sai")</f>
        <v>Đúng</v>
      </c>
      <c r="D32" s="263"/>
      <c r="E32" s="263"/>
      <c r="F32" s="263"/>
      <c r="G32" s="263"/>
      <c r="H32" s="263"/>
      <c r="I32" s="263"/>
      <c r="J32" s="263"/>
      <c r="K32" s="263"/>
      <c r="L32" s="263"/>
      <c r="M32" s="263"/>
      <c r="N32" s="263"/>
      <c r="O32" s="264"/>
      <c r="P32" s="264"/>
      <c r="Q32" s="263"/>
      <c r="R32" s="263"/>
      <c r="S32" s="263"/>
      <c r="T32" s="263"/>
      <c r="U32" s="263"/>
      <c r="V32" s="263"/>
      <c r="W32" s="263"/>
      <c r="X32" s="263"/>
      <c r="Y32" s="90"/>
    </row>
    <row r="33" spans="2:25" x14ac:dyDescent="0.25">
      <c r="B33" s="8"/>
      <c r="C33" s="90" t="str">
        <f>IF(P7=C20,"Đúng","Sai")</f>
        <v>Đúng</v>
      </c>
      <c r="D33" s="263"/>
      <c r="E33" s="263"/>
      <c r="F33" s="263"/>
      <c r="G33" s="263"/>
      <c r="H33" s="263"/>
      <c r="I33" s="263"/>
      <c r="J33" s="263"/>
      <c r="K33" s="263"/>
      <c r="L33" s="263"/>
      <c r="M33" s="263"/>
      <c r="N33" s="263"/>
      <c r="O33" s="263"/>
      <c r="P33" s="263"/>
      <c r="Q33" s="263"/>
      <c r="R33" s="263"/>
      <c r="S33" s="263"/>
      <c r="T33" s="263"/>
      <c r="U33" s="263"/>
      <c r="V33" s="263"/>
      <c r="W33" s="263"/>
      <c r="X33" s="263"/>
      <c r="Y33" s="90"/>
    </row>
    <row r="34" spans="2:25" x14ac:dyDescent="0.25">
      <c r="B34" s="8"/>
      <c r="C34" s="90" t="str">
        <f>IF(Q7=C21,"Đúng","Sai")</f>
        <v>Đúng</v>
      </c>
      <c r="D34" s="263"/>
      <c r="E34" s="263"/>
      <c r="F34" s="263"/>
      <c r="G34" s="263"/>
      <c r="H34" s="263"/>
      <c r="I34" s="263"/>
      <c r="J34" s="263"/>
      <c r="K34" s="263"/>
      <c r="L34" s="263"/>
      <c r="M34" s="263"/>
      <c r="N34" s="263"/>
      <c r="O34" s="263"/>
      <c r="P34" s="263"/>
      <c r="Q34" s="263"/>
      <c r="R34" s="263"/>
      <c r="S34" s="263"/>
      <c r="T34" s="263"/>
      <c r="U34" s="263"/>
      <c r="V34" s="263"/>
      <c r="W34" s="263"/>
      <c r="X34" s="263"/>
    </row>
    <row r="35" spans="2:25" x14ac:dyDescent="0.25">
      <c r="B35" s="8"/>
      <c r="C35" s="90" t="str">
        <f>IF(R7=C22,"Đúng","Sai")</f>
        <v>Đúng</v>
      </c>
      <c r="D35" s="263"/>
      <c r="E35" s="263"/>
      <c r="F35" s="263"/>
      <c r="G35" s="263"/>
      <c r="H35" s="263"/>
      <c r="I35" s="263"/>
      <c r="J35" s="263"/>
      <c r="K35" s="263"/>
      <c r="L35" s="263"/>
      <c r="M35" s="263"/>
      <c r="N35" s="263"/>
      <c r="O35" s="263"/>
      <c r="P35" s="263"/>
      <c r="Q35" s="263"/>
      <c r="R35" s="263"/>
      <c r="S35" s="263"/>
      <c r="T35" s="263"/>
      <c r="U35" s="263"/>
      <c r="V35" s="263"/>
      <c r="W35" s="263"/>
      <c r="X35" s="263"/>
    </row>
    <row r="36" spans="2:25" x14ac:dyDescent="0.25">
      <c r="B36" s="8"/>
      <c r="C36" s="90" t="str">
        <f>IF(S7=C23,"Đúng","Sai")</f>
        <v>Đúng</v>
      </c>
      <c r="D36" s="263"/>
      <c r="E36" s="263"/>
      <c r="F36" s="263"/>
      <c r="G36" s="263"/>
      <c r="H36" s="263"/>
      <c r="I36" s="263"/>
      <c r="J36" s="263"/>
      <c r="K36" s="263"/>
      <c r="L36" s="263"/>
      <c r="M36" s="263"/>
      <c r="N36" s="263"/>
      <c r="O36" s="263"/>
      <c r="P36" s="263"/>
      <c r="Q36" s="263"/>
      <c r="R36" s="263"/>
      <c r="S36" s="263"/>
      <c r="T36" s="263"/>
      <c r="U36" s="263"/>
      <c r="V36" s="263"/>
      <c r="W36" s="263"/>
      <c r="X36" s="263"/>
    </row>
    <row r="37" spans="2:25" x14ac:dyDescent="0.25">
      <c r="B37" s="8"/>
      <c r="C37" s="90" t="str">
        <f>IF(T7=C24,"Đúng","Sai")</f>
        <v>Đúng</v>
      </c>
      <c r="D37" s="263"/>
      <c r="E37" s="263"/>
      <c r="F37" s="263"/>
      <c r="G37" s="263"/>
      <c r="H37" s="263"/>
      <c r="I37" s="263"/>
      <c r="J37" s="263"/>
      <c r="K37" s="263"/>
      <c r="L37" s="263"/>
      <c r="M37" s="263"/>
      <c r="N37" s="263"/>
      <c r="O37" s="263"/>
      <c r="P37" s="263"/>
      <c r="Q37" s="263"/>
      <c r="R37" s="263"/>
      <c r="S37" s="263"/>
      <c r="T37" s="263"/>
      <c r="U37" s="263"/>
      <c r="V37" s="263"/>
      <c r="W37" s="263"/>
      <c r="X37" s="263"/>
    </row>
    <row r="38" spans="2:25" x14ac:dyDescent="0.25">
      <c r="B38" s="8"/>
      <c r="C38" s="90" t="str">
        <f>IF(U7=C25,"Đúng","Sai")</f>
        <v>Đúng</v>
      </c>
      <c r="D38" s="263"/>
      <c r="E38" s="263"/>
      <c r="F38" s="263"/>
      <c r="G38" s="263"/>
      <c r="H38" s="263"/>
      <c r="I38" s="263"/>
      <c r="J38" s="263"/>
      <c r="K38" s="263"/>
      <c r="L38" s="263"/>
      <c r="M38" s="263"/>
      <c r="N38" s="263"/>
      <c r="O38" s="263"/>
      <c r="P38" s="263"/>
      <c r="Q38" s="263"/>
      <c r="R38" s="263"/>
      <c r="S38" s="263"/>
      <c r="T38" s="263"/>
      <c r="U38" s="263"/>
      <c r="V38" s="263"/>
      <c r="W38" s="263"/>
      <c r="X38" s="263"/>
    </row>
    <row r="39" spans="2:25" x14ac:dyDescent="0.25">
      <c r="B39" s="8"/>
      <c r="C39" s="78"/>
      <c r="D39" s="8"/>
      <c r="E39" s="8"/>
      <c r="F39" s="8"/>
      <c r="G39" s="8"/>
      <c r="H39" s="8"/>
      <c r="I39" s="8"/>
      <c r="J39" s="8"/>
      <c r="K39" s="8"/>
      <c r="L39" s="8"/>
      <c r="M39" s="8"/>
      <c r="N39" s="8"/>
      <c r="O39" s="8"/>
      <c r="P39" s="8"/>
      <c r="Q39" s="8"/>
      <c r="R39" s="8"/>
      <c r="S39" s="8"/>
      <c r="T39" s="8"/>
      <c r="U39" s="8"/>
      <c r="V39" s="263"/>
      <c r="W39" s="263"/>
      <c r="X39" s="263"/>
    </row>
    <row r="40" spans="2:25" x14ac:dyDescent="0.25">
      <c r="C40" s="80"/>
    </row>
  </sheetData>
  <sheetProtection formatCells="0" formatColumns="0" formatRows="0"/>
  <mergeCells count="25">
    <mergeCell ref="J4:J5"/>
    <mergeCell ref="A1:R1"/>
    <mergeCell ref="S1:U1"/>
    <mergeCell ref="O2:U2"/>
    <mergeCell ref="A3:A5"/>
    <mergeCell ref="B3:B5"/>
    <mergeCell ref="C3:C5"/>
    <mergeCell ref="D3:G3"/>
    <mergeCell ref="H3:N3"/>
    <mergeCell ref="O3:U3"/>
    <mergeCell ref="D4:D5"/>
    <mergeCell ref="E4:E5"/>
    <mergeCell ref="F4:F5"/>
    <mergeCell ref="G4:G5"/>
    <mergeCell ref="H4:H5"/>
    <mergeCell ref="I4:I5"/>
    <mergeCell ref="Q4:Q5"/>
    <mergeCell ref="R4:R5"/>
    <mergeCell ref="S4:U4"/>
    <mergeCell ref="K4:K5"/>
    <mergeCell ref="L4:L5"/>
    <mergeCell ref="M4:M5"/>
    <mergeCell ref="N4:N5"/>
    <mergeCell ref="O4:O5"/>
    <mergeCell ref="P4:P5"/>
  </mergeCells>
  <conditionalFormatting sqref="V27:X1048576 V1:X6 V18:X18">
    <cfRule type="cellIs" dxfId="39" priority="7" operator="equal">
      <formula>"Đúng"</formula>
    </cfRule>
  </conditionalFormatting>
  <conditionalFormatting sqref="V7:Y17 V19:X26">
    <cfRule type="cellIs" dxfId="38" priority="4" operator="equal">
      <formula>"Đúng"</formula>
    </cfRule>
  </conditionalFormatting>
  <conditionalFormatting sqref="Y24:Y33">
    <cfRule type="cellIs" dxfId="37" priority="3" operator="equal">
      <formula>"Đúng"</formula>
    </cfRule>
  </conditionalFormatting>
  <conditionalFormatting sqref="Z21:Z29">
    <cfRule type="cellIs" dxfId="36" priority="2" operator="equal">
      <formula>"Đúng"</formula>
    </cfRule>
  </conditionalFormatting>
  <conditionalFormatting sqref="AA19:AA27">
    <cfRule type="cellIs" dxfId="35" priority="1" operator="equal">
      <formula>"Đúng"</formula>
    </cfRule>
  </conditionalFormatting>
  <conditionalFormatting sqref="AA28:XFD29 A28:X33 Z30:XFD33 A34:XFD38">
    <cfRule type="cellIs" dxfId="34" priority="6" operator="equal">
      <formula>"Đúng"</formula>
    </cfRule>
  </conditionalFormatting>
  <printOptions horizontalCentered="1"/>
  <pageMargins left="0.43307086614173229" right="0.19685039370078741" top="0.23622047244094491" bottom="0.23622047244094491" header="0" footer="0"/>
  <pageSetup paperSize="9"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50"/>
  <sheetViews>
    <sheetView zoomScale="115" zoomScaleNormal="115" workbookViewId="0">
      <selection activeCell="J35" sqref="J35:S35"/>
    </sheetView>
  </sheetViews>
  <sheetFormatPr defaultColWidth="5.42578125" defaultRowHeight="15.75" x14ac:dyDescent="0.25"/>
  <cols>
    <col min="1" max="1" width="4.140625" style="20" customWidth="1"/>
    <col min="2" max="2" width="32.85546875" style="2" customWidth="1"/>
    <col min="3" max="3" width="5.85546875" style="19" customWidth="1"/>
    <col min="4" max="4" width="5.42578125" style="2" customWidth="1"/>
    <col min="5" max="5" width="5.7109375" style="2" customWidth="1"/>
    <col min="6" max="6" width="6" style="2" customWidth="1"/>
    <col min="7" max="7" width="5.140625" style="2" customWidth="1"/>
    <col min="8" max="8" width="4.7109375" style="2" customWidth="1"/>
    <col min="9" max="9" width="4.28515625" style="2" customWidth="1"/>
    <col min="10" max="10" width="6.42578125" style="2" customWidth="1"/>
    <col min="11" max="11" width="9" style="2" customWidth="1"/>
    <col min="12" max="12" width="6" style="2" customWidth="1"/>
    <col min="13" max="13" width="6.140625" style="2" customWidth="1"/>
    <col min="14" max="14" width="6.7109375" style="2" customWidth="1"/>
    <col min="15" max="15" width="5" style="2" customWidth="1"/>
    <col min="16" max="16" width="6" style="2" customWidth="1"/>
    <col min="17" max="17" width="5.85546875" style="2" customWidth="1"/>
    <col min="18" max="18" width="5.5703125" style="2" customWidth="1"/>
    <col min="19" max="19" width="4.28515625" style="2" customWidth="1"/>
    <col min="20" max="20" width="5.28515625" style="2" customWidth="1"/>
    <col min="21" max="21" width="4.42578125" style="2" customWidth="1"/>
    <col min="22" max="22" width="3.42578125" style="2" customWidth="1"/>
    <col min="23" max="23" width="4.28515625" style="2" customWidth="1"/>
    <col min="24" max="24" width="5.5703125" style="2" customWidth="1"/>
    <col min="25" max="25" width="4.42578125" style="2" customWidth="1"/>
    <col min="26" max="26" width="4.28515625" style="2" customWidth="1"/>
    <col min="27" max="29" width="6.42578125" style="263" customWidth="1"/>
    <col min="30" max="30" width="5.42578125" style="59" customWidth="1"/>
    <col min="31" max="259" width="5.42578125" style="2"/>
    <col min="260" max="260" width="4.140625" style="2" customWidth="1"/>
    <col min="261" max="261" width="25.85546875" style="2" customWidth="1"/>
    <col min="262" max="262" width="5.85546875" style="2" customWidth="1"/>
    <col min="263" max="263" width="6.7109375" style="2" customWidth="1"/>
    <col min="264" max="264" width="6.140625" style="2" customWidth="1"/>
    <col min="265" max="265" width="5.85546875" style="2" customWidth="1"/>
    <col min="266" max="266" width="6.140625" style="2" customWidth="1"/>
    <col min="267" max="267" width="6.7109375" style="2" customWidth="1"/>
    <col min="268" max="269" width="6.42578125" style="2" customWidth="1"/>
    <col min="270" max="270" width="6" style="2" customWidth="1"/>
    <col min="271" max="271" width="6.140625" style="2" customWidth="1"/>
    <col min="272" max="272" width="5.85546875" style="2" customWidth="1"/>
    <col min="273" max="273" width="6.140625" style="2" customWidth="1"/>
    <col min="274" max="275" width="6" style="2" customWidth="1"/>
    <col min="276" max="276" width="5.85546875" style="2" customWidth="1"/>
    <col min="277" max="277" width="6.42578125" style="2" customWidth="1"/>
    <col min="278" max="278" width="5.85546875" style="2" customWidth="1"/>
    <col min="279" max="279" width="6.140625" style="2" customWidth="1"/>
    <col min="280" max="280" width="6.42578125" style="2" customWidth="1"/>
    <col min="281" max="282" width="6" style="2" customWidth="1"/>
    <col min="283" max="283" width="6.140625" style="2" customWidth="1"/>
    <col min="284" max="284" width="6.85546875" style="2" customWidth="1"/>
    <col min="285" max="286" width="5.42578125" style="2" customWidth="1"/>
    <col min="287" max="515" width="5.42578125" style="2"/>
    <col min="516" max="516" width="4.140625" style="2" customWidth="1"/>
    <col min="517" max="517" width="25.85546875" style="2" customWidth="1"/>
    <col min="518" max="518" width="5.85546875" style="2" customWidth="1"/>
    <col min="519" max="519" width="6.7109375" style="2" customWidth="1"/>
    <col min="520" max="520" width="6.140625" style="2" customWidth="1"/>
    <col min="521" max="521" width="5.85546875" style="2" customWidth="1"/>
    <col min="522" max="522" width="6.140625" style="2" customWidth="1"/>
    <col min="523" max="523" width="6.7109375" style="2" customWidth="1"/>
    <col min="524" max="525" width="6.42578125" style="2" customWidth="1"/>
    <col min="526" max="526" width="6" style="2" customWidth="1"/>
    <col min="527" max="527" width="6.140625" style="2" customWidth="1"/>
    <col min="528" max="528" width="5.85546875" style="2" customWidth="1"/>
    <col min="529" max="529" width="6.140625" style="2" customWidth="1"/>
    <col min="530" max="531" width="6" style="2" customWidth="1"/>
    <col min="532" max="532" width="5.85546875" style="2" customWidth="1"/>
    <col min="533" max="533" width="6.42578125" style="2" customWidth="1"/>
    <col min="534" max="534" width="5.85546875" style="2" customWidth="1"/>
    <col min="535" max="535" width="6.140625" style="2" customWidth="1"/>
    <col min="536" max="536" width="6.42578125" style="2" customWidth="1"/>
    <col min="537" max="538" width="6" style="2" customWidth="1"/>
    <col min="539" max="539" width="6.140625" style="2" customWidth="1"/>
    <col min="540" max="540" width="6.85546875" style="2" customWidth="1"/>
    <col min="541" max="542" width="5.42578125" style="2" customWidth="1"/>
    <col min="543" max="771" width="5.42578125" style="2"/>
    <col min="772" max="772" width="4.140625" style="2" customWidth="1"/>
    <col min="773" max="773" width="25.85546875" style="2" customWidth="1"/>
    <col min="774" max="774" width="5.85546875" style="2" customWidth="1"/>
    <col min="775" max="775" width="6.7109375" style="2" customWidth="1"/>
    <col min="776" max="776" width="6.140625" style="2" customWidth="1"/>
    <col min="777" max="777" width="5.85546875" style="2" customWidth="1"/>
    <col min="778" max="778" width="6.140625" style="2" customWidth="1"/>
    <col min="779" max="779" width="6.7109375" style="2" customWidth="1"/>
    <col min="780" max="781" width="6.42578125" style="2" customWidth="1"/>
    <col min="782" max="782" width="6" style="2" customWidth="1"/>
    <col min="783" max="783" width="6.140625" style="2" customWidth="1"/>
    <col min="784" max="784" width="5.85546875" style="2" customWidth="1"/>
    <col min="785" max="785" width="6.140625" style="2" customWidth="1"/>
    <col min="786" max="787" width="6" style="2" customWidth="1"/>
    <col min="788" max="788" width="5.85546875" style="2" customWidth="1"/>
    <col min="789" max="789" width="6.42578125" style="2" customWidth="1"/>
    <col min="790" max="790" width="5.85546875" style="2" customWidth="1"/>
    <col min="791" max="791" width="6.140625" style="2" customWidth="1"/>
    <col min="792" max="792" width="6.42578125" style="2" customWidth="1"/>
    <col min="793" max="794" width="6" style="2" customWidth="1"/>
    <col min="795" max="795" width="6.140625" style="2" customWidth="1"/>
    <col min="796" max="796" width="6.85546875" style="2" customWidth="1"/>
    <col min="797" max="798" width="5.42578125" style="2" customWidth="1"/>
    <col min="799" max="1027" width="5.42578125" style="2"/>
    <col min="1028" max="1028" width="4.140625" style="2" customWidth="1"/>
    <col min="1029" max="1029" width="25.85546875" style="2" customWidth="1"/>
    <col min="1030" max="1030" width="5.85546875" style="2" customWidth="1"/>
    <col min="1031" max="1031" width="6.7109375" style="2" customWidth="1"/>
    <col min="1032" max="1032" width="6.140625" style="2" customWidth="1"/>
    <col min="1033" max="1033" width="5.85546875" style="2" customWidth="1"/>
    <col min="1034" max="1034" width="6.140625" style="2" customWidth="1"/>
    <col min="1035" max="1035" width="6.7109375" style="2" customWidth="1"/>
    <col min="1036" max="1037" width="6.42578125" style="2" customWidth="1"/>
    <col min="1038" max="1038" width="6" style="2" customWidth="1"/>
    <col min="1039" max="1039" width="6.140625" style="2" customWidth="1"/>
    <col min="1040" max="1040" width="5.85546875" style="2" customWidth="1"/>
    <col min="1041" max="1041" width="6.140625" style="2" customWidth="1"/>
    <col min="1042" max="1043" width="6" style="2" customWidth="1"/>
    <col min="1044" max="1044" width="5.85546875" style="2" customWidth="1"/>
    <col min="1045" max="1045" width="6.42578125" style="2" customWidth="1"/>
    <col min="1046" max="1046" width="5.85546875" style="2" customWidth="1"/>
    <col min="1047" max="1047" width="6.140625" style="2" customWidth="1"/>
    <col min="1048" max="1048" width="6.42578125" style="2" customWidth="1"/>
    <col min="1049" max="1050" width="6" style="2" customWidth="1"/>
    <col min="1051" max="1051" width="6.140625" style="2" customWidth="1"/>
    <col min="1052" max="1052" width="6.85546875" style="2" customWidth="1"/>
    <col min="1053" max="1054" width="5.42578125" style="2" customWidth="1"/>
    <col min="1055" max="1283" width="5.42578125" style="2"/>
    <col min="1284" max="1284" width="4.140625" style="2" customWidth="1"/>
    <col min="1285" max="1285" width="25.85546875" style="2" customWidth="1"/>
    <col min="1286" max="1286" width="5.85546875" style="2" customWidth="1"/>
    <col min="1287" max="1287" width="6.7109375" style="2" customWidth="1"/>
    <col min="1288" max="1288" width="6.140625" style="2" customWidth="1"/>
    <col min="1289" max="1289" width="5.85546875" style="2" customWidth="1"/>
    <col min="1290" max="1290" width="6.140625" style="2" customWidth="1"/>
    <col min="1291" max="1291" width="6.7109375" style="2" customWidth="1"/>
    <col min="1292" max="1293" width="6.42578125" style="2" customWidth="1"/>
    <col min="1294" max="1294" width="6" style="2" customWidth="1"/>
    <col min="1295" max="1295" width="6.140625" style="2" customWidth="1"/>
    <col min="1296" max="1296" width="5.85546875" style="2" customWidth="1"/>
    <col min="1297" max="1297" width="6.140625" style="2" customWidth="1"/>
    <col min="1298" max="1299" width="6" style="2" customWidth="1"/>
    <col min="1300" max="1300" width="5.85546875" style="2" customWidth="1"/>
    <col min="1301" max="1301" width="6.42578125" style="2" customWidth="1"/>
    <col min="1302" max="1302" width="5.85546875" style="2" customWidth="1"/>
    <col min="1303" max="1303" width="6.140625" style="2" customWidth="1"/>
    <col min="1304" max="1304" width="6.42578125" style="2" customWidth="1"/>
    <col min="1305" max="1306" width="6" style="2" customWidth="1"/>
    <col min="1307" max="1307" width="6.140625" style="2" customWidth="1"/>
    <col min="1308" max="1308" width="6.85546875" style="2" customWidth="1"/>
    <col min="1309" max="1310" width="5.42578125" style="2" customWidth="1"/>
    <col min="1311" max="1539" width="5.42578125" style="2"/>
    <col min="1540" max="1540" width="4.140625" style="2" customWidth="1"/>
    <col min="1541" max="1541" width="25.85546875" style="2" customWidth="1"/>
    <col min="1542" max="1542" width="5.85546875" style="2" customWidth="1"/>
    <col min="1543" max="1543" width="6.7109375" style="2" customWidth="1"/>
    <col min="1544" max="1544" width="6.140625" style="2" customWidth="1"/>
    <col min="1545" max="1545" width="5.85546875" style="2" customWidth="1"/>
    <col min="1546" max="1546" width="6.140625" style="2" customWidth="1"/>
    <col min="1547" max="1547" width="6.7109375" style="2" customWidth="1"/>
    <col min="1548" max="1549" width="6.42578125" style="2" customWidth="1"/>
    <col min="1550" max="1550" width="6" style="2" customWidth="1"/>
    <col min="1551" max="1551" width="6.140625" style="2" customWidth="1"/>
    <col min="1552" max="1552" width="5.85546875" style="2" customWidth="1"/>
    <col min="1553" max="1553" width="6.140625" style="2" customWidth="1"/>
    <col min="1554" max="1555" width="6" style="2" customWidth="1"/>
    <col min="1556" max="1556" width="5.85546875" style="2" customWidth="1"/>
    <col min="1557" max="1557" width="6.42578125" style="2" customWidth="1"/>
    <col min="1558" max="1558" width="5.85546875" style="2" customWidth="1"/>
    <col min="1559" max="1559" width="6.140625" style="2" customWidth="1"/>
    <col min="1560" max="1560" width="6.42578125" style="2" customWidth="1"/>
    <col min="1561" max="1562" width="6" style="2" customWidth="1"/>
    <col min="1563" max="1563" width="6.140625" style="2" customWidth="1"/>
    <col min="1564" max="1564" width="6.85546875" style="2" customWidth="1"/>
    <col min="1565" max="1566" width="5.42578125" style="2" customWidth="1"/>
    <col min="1567" max="1795" width="5.42578125" style="2"/>
    <col min="1796" max="1796" width="4.140625" style="2" customWidth="1"/>
    <col min="1797" max="1797" width="25.85546875" style="2" customWidth="1"/>
    <col min="1798" max="1798" width="5.85546875" style="2" customWidth="1"/>
    <col min="1799" max="1799" width="6.7109375" style="2" customWidth="1"/>
    <col min="1800" max="1800" width="6.140625" style="2" customWidth="1"/>
    <col min="1801" max="1801" width="5.85546875" style="2" customWidth="1"/>
    <col min="1802" max="1802" width="6.140625" style="2" customWidth="1"/>
    <col min="1803" max="1803" width="6.7109375" style="2" customWidth="1"/>
    <col min="1804" max="1805" width="6.42578125" style="2" customWidth="1"/>
    <col min="1806" max="1806" width="6" style="2" customWidth="1"/>
    <col min="1807" max="1807" width="6.140625" style="2" customWidth="1"/>
    <col min="1808" max="1808" width="5.85546875" style="2" customWidth="1"/>
    <col min="1809" max="1809" width="6.140625" style="2" customWidth="1"/>
    <col min="1810" max="1811" width="6" style="2" customWidth="1"/>
    <col min="1812" max="1812" width="5.85546875" style="2" customWidth="1"/>
    <col min="1813" max="1813" width="6.42578125" style="2" customWidth="1"/>
    <col min="1814" max="1814" width="5.85546875" style="2" customWidth="1"/>
    <col min="1815" max="1815" width="6.140625" style="2" customWidth="1"/>
    <col min="1816" max="1816" width="6.42578125" style="2" customWidth="1"/>
    <col min="1817" max="1818" width="6" style="2" customWidth="1"/>
    <col min="1819" max="1819" width="6.140625" style="2" customWidth="1"/>
    <col min="1820" max="1820" width="6.85546875" style="2" customWidth="1"/>
    <col min="1821" max="1822" width="5.42578125" style="2" customWidth="1"/>
    <col min="1823" max="2051" width="5.42578125" style="2"/>
    <col min="2052" max="2052" width="4.140625" style="2" customWidth="1"/>
    <col min="2053" max="2053" width="25.85546875" style="2" customWidth="1"/>
    <col min="2054" max="2054" width="5.85546875" style="2" customWidth="1"/>
    <col min="2055" max="2055" width="6.7109375" style="2" customWidth="1"/>
    <col min="2056" max="2056" width="6.140625" style="2" customWidth="1"/>
    <col min="2057" max="2057" width="5.85546875" style="2" customWidth="1"/>
    <col min="2058" max="2058" width="6.140625" style="2" customWidth="1"/>
    <col min="2059" max="2059" width="6.7109375" style="2" customWidth="1"/>
    <col min="2060" max="2061" width="6.42578125" style="2" customWidth="1"/>
    <col min="2062" max="2062" width="6" style="2" customWidth="1"/>
    <col min="2063" max="2063" width="6.140625" style="2" customWidth="1"/>
    <col min="2064" max="2064" width="5.85546875" style="2" customWidth="1"/>
    <col min="2065" max="2065" width="6.140625" style="2" customWidth="1"/>
    <col min="2066" max="2067" width="6" style="2" customWidth="1"/>
    <col min="2068" max="2068" width="5.85546875" style="2" customWidth="1"/>
    <col min="2069" max="2069" width="6.42578125" style="2" customWidth="1"/>
    <col min="2070" max="2070" width="5.85546875" style="2" customWidth="1"/>
    <col min="2071" max="2071" width="6.140625" style="2" customWidth="1"/>
    <col min="2072" max="2072" width="6.42578125" style="2" customWidth="1"/>
    <col min="2073" max="2074" width="6" style="2" customWidth="1"/>
    <col min="2075" max="2075" width="6.140625" style="2" customWidth="1"/>
    <col min="2076" max="2076" width="6.85546875" style="2" customWidth="1"/>
    <col min="2077" max="2078" width="5.42578125" style="2" customWidth="1"/>
    <col min="2079" max="2307" width="5.42578125" style="2"/>
    <col min="2308" max="2308" width="4.140625" style="2" customWidth="1"/>
    <col min="2309" max="2309" width="25.85546875" style="2" customWidth="1"/>
    <col min="2310" max="2310" width="5.85546875" style="2" customWidth="1"/>
    <col min="2311" max="2311" width="6.7109375" style="2" customWidth="1"/>
    <col min="2312" max="2312" width="6.140625" style="2" customWidth="1"/>
    <col min="2313" max="2313" width="5.85546875" style="2" customWidth="1"/>
    <col min="2314" max="2314" width="6.140625" style="2" customWidth="1"/>
    <col min="2315" max="2315" width="6.7109375" style="2" customWidth="1"/>
    <col min="2316" max="2317" width="6.42578125" style="2" customWidth="1"/>
    <col min="2318" max="2318" width="6" style="2" customWidth="1"/>
    <col min="2319" max="2319" width="6.140625" style="2" customWidth="1"/>
    <col min="2320" max="2320" width="5.85546875" style="2" customWidth="1"/>
    <col min="2321" max="2321" width="6.140625" style="2" customWidth="1"/>
    <col min="2322" max="2323" width="6" style="2" customWidth="1"/>
    <col min="2324" max="2324" width="5.85546875" style="2" customWidth="1"/>
    <col min="2325" max="2325" width="6.42578125" style="2" customWidth="1"/>
    <col min="2326" max="2326" width="5.85546875" style="2" customWidth="1"/>
    <col min="2327" max="2327" width="6.140625" style="2" customWidth="1"/>
    <col min="2328" max="2328" width="6.42578125" style="2" customWidth="1"/>
    <col min="2329" max="2330" width="6" style="2" customWidth="1"/>
    <col min="2331" max="2331" width="6.140625" style="2" customWidth="1"/>
    <col min="2332" max="2332" width="6.85546875" style="2" customWidth="1"/>
    <col min="2333" max="2334" width="5.42578125" style="2" customWidth="1"/>
    <col min="2335" max="2563" width="5.42578125" style="2"/>
    <col min="2564" max="2564" width="4.140625" style="2" customWidth="1"/>
    <col min="2565" max="2565" width="25.85546875" style="2" customWidth="1"/>
    <col min="2566" max="2566" width="5.85546875" style="2" customWidth="1"/>
    <col min="2567" max="2567" width="6.7109375" style="2" customWidth="1"/>
    <col min="2568" max="2568" width="6.140625" style="2" customWidth="1"/>
    <col min="2569" max="2569" width="5.85546875" style="2" customWidth="1"/>
    <col min="2570" max="2570" width="6.140625" style="2" customWidth="1"/>
    <col min="2571" max="2571" width="6.7109375" style="2" customWidth="1"/>
    <col min="2572" max="2573" width="6.42578125" style="2" customWidth="1"/>
    <col min="2574" max="2574" width="6" style="2" customWidth="1"/>
    <col min="2575" max="2575" width="6.140625" style="2" customWidth="1"/>
    <col min="2576" max="2576" width="5.85546875" style="2" customWidth="1"/>
    <col min="2577" max="2577" width="6.140625" style="2" customWidth="1"/>
    <col min="2578" max="2579" width="6" style="2" customWidth="1"/>
    <col min="2580" max="2580" width="5.85546875" style="2" customWidth="1"/>
    <col min="2581" max="2581" width="6.42578125" style="2" customWidth="1"/>
    <col min="2582" max="2582" width="5.85546875" style="2" customWidth="1"/>
    <col min="2583" max="2583" width="6.140625" style="2" customWidth="1"/>
    <col min="2584" max="2584" width="6.42578125" style="2" customWidth="1"/>
    <col min="2585" max="2586" width="6" style="2" customWidth="1"/>
    <col min="2587" max="2587" width="6.140625" style="2" customWidth="1"/>
    <col min="2588" max="2588" width="6.85546875" style="2" customWidth="1"/>
    <col min="2589" max="2590" width="5.42578125" style="2" customWidth="1"/>
    <col min="2591" max="2819" width="5.42578125" style="2"/>
    <col min="2820" max="2820" width="4.140625" style="2" customWidth="1"/>
    <col min="2821" max="2821" width="25.85546875" style="2" customWidth="1"/>
    <col min="2822" max="2822" width="5.85546875" style="2" customWidth="1"/>
    <col min="2823" max="2823" width="6.7109375" style="2" customWidth="1"/>
    <col min="2824" max="2824" width="6.140625" style="2" customWidth="1"/>
    <col min="2825" max="2825" width="5.85546875" style="2" customWidth="1"/>
    <col min="2826" max="2826" width="6.140625" style="2" customWidth="1"/>
    <col min="2827" max="2827" width="6.7109375" style="2" customWidth="1"/>
    <col min="2828" max="2829" width="6.42578125" style="2" customWidth="1"/>
    <col min="2830" max="2830" width="6" style="2" customWidth="1"/>
    <col min="2831" max="2831" width="6.140625" style="2" customWidth="1"/>
    <col min="2832" max="2832" width="5.85546875" style="2" customWidth="1"/>
    <col min="2833" max="2833" width="6.140625" style="2" customWidth="1"/>
    <col min="2834" max="2835" width="6" style="2" customWidth="1"/>
    <col min="2836" max="2836" width="5.85546875" style="2" customWidth="1"/>
    <col min="2837" max="2837" width="6.42578125" style="2" customWidth="1"/>
    <col min="2838" max="2838" width="5.85546875" style="2" customWidth="1"/>
    <col min="2839" max="2839" width="6.140625" style="2" customWidth="1"/>
    <col min="2840" max="2840" width="6.42578125" style="2" customWidth="1"/>
    <col min="2841" max="2842" width="6" style="2" customWidth="1"/>
    <col min="2843" max="2843" width="6.140625" style="2" customWidth="1"/>
    <col min="2844" max="2844" width="6.85546875" style="2" customWidth="1"/>
    <col min="2845" max="2846" width="5.42578125" style="2" customWidth="1"/>
    <col min="2847" max="3075" width="5.42578125" style="2"/>
    <col min="3076" max="3076" width="4.140625" style="2" customWidth="1"/>
    <col min="3077" max="3077" width="25.85546875" style="2" customWidth="1"/>
    <col min="3078" max="3078" width="5.85546875" style="2" customWidth="1"/>
    <col min="3079" max="3079" width="6.7109375" style="2" customWidth="1"/>
    <col min="3080" max="3080" width="6.140625" style="2" customWidth="1"/>
    <col min="3081" max="3081" width="5.85546875" style="2" customWidth="1"/>
    <col min="3082" max="3082" width="6.140625" style="2" customWidth="1"/>
    <col min="3083" max="3083" width="6.7109375" style="2" customWidth="1"/>
    <col min="3084" max="3085" width="6.42578125" style="2" customWidth="1"/>
    <col min="3086" max="3086" width="6" style="2" customWidth="1"/>
    <col min="3087" max="3087" width="6.140625" style="2" customWidth="1"/>
    <col min="3088" max="3088" width="5.85546875" style="2" customWidth="1"/>
    <col min="3089" max="3089" width="6.140625" style="2" customWidth="1"/>
    <col min="3090" max="3091" width="6" style="2" customWidth="1"/>
    <col min="3092" max="3092" width="5.85546875" style="2" customWidth="1"/>
    <col min="3093" max="3093" width="6.42578125" style="2" customWidth="1"/>
    <col min="3094" max="3094" width="5.85546875" style="2" customWidth="1"/>
    <col min="3095" max="3095" width="6.140625" style="2" customWidth="1"/>
    <col min="3096" max="3096" width="6.42578125" style="2" customWidth="1"/>
    <col min="3097" max="3098" width="6" style="2" customWidth="1"/>
    <col min="3099" max="3099" width="6.140625" style="2" customWidth="1"/>
    <col min="3100" max="3100" width="6.85546875" style="2" customWidth="1"/>
    <col min="3101" max="3102" width="5.42578125" style="2" customWidth="1"/>
    <col min="3103" max="3331" width="5.42578125" style="2"/>
    <col min="3332" max="3332" width="4.140625" style="2" customWidth="1"/>
    <col min="3333" max="3333" width="25.85546875" style="2" customWidth="1"/>
    <col min="3334" max="3334" width="5.85546875" style="2" customWidth="1"/>
    <col min="3335" max="3335" width="6.7109375" style="2" customWidth="1"/>
    <col min="3336" max="3336" width="6.140625" style="2" customWidth="1"/>
    <col min="3337" max="3337" width="5.85546875" style="2" customWidth="1"/>
    <col min="3338" max="3338" width="6.140625" style="2" customWidth="1"/>
    <col min="3339" max="3339" width="6.7109375" style="2" customWidth="1"/>
    <col min="3340" max="3341" width="6.42578125" style="2" customWidth="1"/>
    <col min="3342" max="3342" width="6" style="2" customWidth="1"/>
    <col min="3343" max="3343" width="6.140625" style="2" customWidth="1"/>
    <col min="3344" max="3344" width="5.85546875" style="2" customWidth="1"/>
    <col min="3345" max="3345" width="6.140625" style="2" customWidth="1"/>
    <col min="3346" max="3347" width="6" style="2" customWidth="1"/>
    <col min="3348" max="3348" width="5.85546875" style="2" customWidth="1"/>
    <col min="3349" max="3349" width="6.42578125" style="2" customWidth="1"/>
    <col min="3350" max="3350" width="5.85546875" style="2" customWidth="1"/>
    <col min="3351" max="3351" width="6.140625" style="2" customWidth="1"/>
    <col min="3352" max="3352" width="6.42578125" style="2" customWidth="1"/>
    <col min="3353" max="3354" width="6" style="2" customWidth="1"/>
    <col min="3355" max="3355" width="6.140625" style="2" customWidth="1"/>
    <col min="3356" max="3356" width="6.85546875" style="2" customWidth="1"/>
    <col min="3357" max="3358" width="5.42578125" style="2" customWidth="1"/>
    <col min="3359" max="3587" width="5.42578125" style="2"/>
    <col min="3588" max="3588" width="4.140625" style="2" customWidth="1"/>
    <col min="3589" max="3589" width="25.85546875" style="2" customWidth="1"/>
    <col min="3590" max="3590" width="5.85546875" style="2" customWidth="1"/>
    <col min="3591" max="3591" width="6.7109375" style="2" customWidth="1"/>
    <col min="3592" max="3592" width="6.140625" style="2" customWidth="1"/>
    <col min="3593" max="3593" width="5.85546875" style="2" customWidth="1"/>
    <col min="3594" max="3594" width="6.140625" style="2" customWidth="1"/>
    <col min="3595" max="3595" width="6.7109375" style="2" customWidth="1"/>
    <col min="3596" max="3597" width="6.42578125" style="2" customWidth="1"/>
    <col min="3598" max="3598" width="6" style="2" customWidth="1"/>
    <col min="3599" max="3599" width="6.140625" style="2" customWidth="1"/>
    <col min="3600" max="3600" width="5.85546875" style="2" customWidth="1"/>
    <col min="3601" max="3601" width="6.140625" style="2" customWidth="1"/>
    <col min="3602" max="3603" width="6" style="2" customWidth="1"/>
    <col min="3604" max="3604" width="5.85546875" style="2" customWidth="1"/>
    <col min="3605" max="3605" width="6.42578125" style="2" customWidth="1"/>
    <col min="3606" max="3606" width="5.85546875" style="2" customWidth="1"/>
    <col min="3607" max="3607" width="6.140625" style="2" customWidth="1"/>
    <col min="3608" max="3608" width="6.42578125" style="2" customWidth="1"/>
    <col min="3609" max="3610" width="6" style="2" customWidth="1"/>
    <col min="3611" max="3611" width="6.140625" style="2" customWidth="1"/>
    <col min="3612" max="3612" width="6.85546875" style="2" customWidth="1"/>
    <col min="3613" max="3614" width="5.42578125" style="2" customWidth="1"/>
    <col min="3615" max="3843" width="5.42578125" style="2"/>
    <col min="3844" max="3844" width="4.140625" style="2" customWidth="1"/>
    <col min="3845" max="3845" width="25.85546875" style="2" customWidth="1"/>
    <col min="3846" max="3846" width="5.85546875" style="2" customWidth="1"/>
    <col min="3847" max="3847" width="6.7109375" style="2" customWidth="1"/>
    <col min="3848" max="3848" width="6.140625" style="2" customWidth="1"/>
    <col min="3849" max="3849" width="5.85546875" style="2" customWidth="1"/>
    <col min="3850" max="3850" width="6.140625" style="2" customWidth="1"/>
    <col min="3851" max="3851" width="6.7109375" style="2" customWidth="1"/>
    <col min="3852" max="3853" width="6.42578125" style="2" customWidth="1"/>
    <col min="3854" max="3854" width="6" style="2" customWidth="1"/>
    <col min="3855" max="3855" width="6.140625" style="2" customWidth="1"/>
    <col min="3856" max="3856" width="5.85546875" style="2" customWidth="1"/>
    <col min="3857" max="3857" width="6.140625" style="2" customWidth="1"/>
    <col min="3858" max="3859" width="6" style="2" customWidth="1"/>
    <col min="3860" max="3860" width="5.85546875" style="2" customWidth="1"/>
    <col min="3861" max="3861" width="6.42578125" style="2" customWidth="1"/>
    <col min="3862" max="3862" width="5.85546875" style="2" customWidth="1"/>
    <col min="3863" max="3863" width="6.140625" style="2" customWidth="1"/>
    <col min="3864" max="3864" width="6.42578125" style="2" customWidth="1"/>
    <col min="3865" max="3866" width="6" style="2" customWidth="1"/>
    <col min="3867" max="3867" width="6.140625" style="2" customWidth="1"/>
    <col min="3868" max="3868" width="6.85546875" style="2" customWidth="1"/>
    <col min="3869" max="3870" width="5.42578125" style="2" customWidth="1"/>
    <col min="3871" max="4099" width="5.42578125" style="2"/>
    <col min="4100" max="4100" width="4.140625" style="2" customWidth="1"/>
    <col min="4101" max="4101" width="25.85546875" style="2" customWidth="1"/>
    <col min="4102" max="4102" width="5.85546875" style="2" customWidth="1"/>
    <col min="4103" max="4103" width="6.7109375" style="2" customWidth="1"/>
    <col min="4104" max="4104" width="6.140625" style="2" customWidth="1"/>
    <col min="4105" max="4105" width="5.85546875" style="2" customWidth="1"/>
    <col min="4106" max="4106" width="6.140625" style="2" customWidth="1"/>
    <col min="4107" max="4107" width="6.7109375" style="2" customWidth="1"/>
    <col min="4108" max="4109" width="6.42578125" style="2" customWidth="1"/>
    <col min="4110" max="4110" width="6" style="2" customWidth="1"/>
    <col min="4111" max="4111" width="6.140625" style="2" customWidth="1"/>
    <col min="4112" max="4112" width="5.85546875" style="2" customWidth="1"/>
    <col min="4113" max="4113" width="6.140625" style="2" customWidth="1"/>
    <col min="4114" max="4115" width="6" style="2" customWidth="1"/>
    <col min="4116" max="4116" width="5.85546875" style="2" customWidth="1"/>
    <col min="4117" max="4117" width="6.42578125" style="2" customWidth="1"/>
    <col min="4118" max="4118" width="5.85546875" style="2" customWidth="1"/>
    <col min="4119" max="4119" width="6.140625" style="2" customWidth="1"/>
    <col min="4120" max="4120" width="6.42578125" style="2" customWidth="1"/>
    <col min="4121" max="4122" width="6" style="2" customWidth="1"/>
    <col min="4123" max="4123" width="6.140625" style="2" customWidth="1"/>
    <col min="4124" max="4124" width="6.85546875" style="2" customWidth="1"/>
    <col min="4125" max="4126" width="5.42578125" style="2" customWidth="1"/>
    <col min="4127" max="4355" width="5.42578125" style="2"/>
    <col min="4356" max="4356" width="4.140625" style="2" customWidth="1"/>
    <col min="4357" max="4357" width="25.85546875" style="2" customWidth="1"/>
    <col min="4358" max="4358" width="5.85546875" style="2" customWidth="1"/>
    <col min="4359" max="4359" width="6.7109375" style="2" customWidth="1"/>
    <col min="4360" max="4360" width="6.140625" style="2" customWidth="1"/>
    <col min="4361" max="4361" width="5.85546875" style="2" customWidth="1"/>
    <col min="4362" max="4362" width="6.140625" style="2" customWidth="1"/>
    <col min="4363" max="4363" width="6.7109375" style="2" customWidth="1"/>
    <col min="4364" max="4365" width="6.42578125" style="2" customWidth="1"/>
    <col min="4366" max="4366" width="6" style="2" customWidth="1"/>
    <col min="4367" max="4367" width="6.140625" style="2" customWidth="1"/>
    <col min="4368" max="4368" width="5.85546875" style="2" customWidth="1"/>
    <col min="4369" max="4369" width="6.140625" style="2" customWidth="1"/>
    <col min="4370" max="4371" width="6" style="2" customWidth="1"/>
    <col min="4372" max="4372" width="5.85546875" style="2" customWidth="1"/>
    <col min="4373" max="4373" width="6.42578125" style="2" customWidth="1"/>
    <col min="4374" max="4374" width="5.85546875" style="2" customWidth="1"/>
    <col min="4375" max="4375" width="6.140625" style="2" customWidth="1"/>
    <col min="4376" max="4376" width="6.42578125" style="2" customWidth="1"/>
    <col min="4377" max="4378" width="6" style="2" customWidth="1"/>
    <col min="4379" max="4379" width="6.140625" style="2" customWidth="1"/>
    <col min="4380" max="4380" width="6.85546875" style="2" customWidth="1"/>
    <col min="4381" max="4382" width="5.42578125" style="2" customWidth="1"/>
    <col min="4383" max="4611" width="5.42578125" style="2"/>
    <col min="4612" max="4612" width="4.140625" style="2" customWidth="1"/>
    <col min="4613" max="4613" width="25.85546875" style="2" customWidth="1"/>
    <col min="4614" max="4614" width="5.85546875" style="2" customWidth="1"/>
    <col min="4615" max="4615" width="6.7109375" style="2" customWidth="1"/>
    <col min="4616" max="4616" width="6.140625" style="2" customWidth="1"/>
    <col min="4617" max="4617" width="5.85546875" style="2" customWidth="1"/>
    <col min="4618" max="4618" width="6.140625" style="2" customWidth="1"/>
    <col min="4619" max="4619" width="6.7109375" style="2" customWidth="1"/>
    <col min="4620" max="4621" width="6.42578125" style="2" customWidth="1"/>
    <col min="4622" max="4622" width="6" style="2" customWidth="1"/>
    <col min="4623" max="4623" width="6.140625" style="2" customWidth="1"/>
    <col min="4624" max="4624" width="5.85546875" style="2" customWidth="1"/>
    <col min="4625" max="4625" width="6.140625" style="2" customWidth="1"/>
    <col min="4626" max="4627" width="6" style="2" customWidth="1"/>
    <col min="4628" max="4628" width="5.85546875" style="2" customWidth="1"/>
    <col min="4629" max="4629" width="6.42578125" style="2" customWidth="1"/>
    <col min="4630" max="4630" width="5.85546875" style="2" customWidth="1"/>
    <col min="4631" max="4631" width="6.140625" style="2" customWidth="1"/>
    <col min="4632" max="4632" width="6.42578125" style="2" customWidth="1"/>
    <col min="4633" max="4634" width="6" style="2" customWidth="1"/>
    <col min="4635" max="4635" width="6.140625" style="2" customWidth="1"/>
    <col min="4636" max="4636" width="6.85546875" style="2" customWidth="1"/>
    <col min="4637" max="4638" width="5.42578125" style="2" customWidth="1"/>
    <col min="4639" max="4867" width="5.42578125" style="2"/>
    <col min="4868" max="4868" width="4.140625" style="2" customWidth="1"/>
    <col min="4869" max="4869" width="25.85546875" style="2" customWidth="1"/>
    <col min="4870" max="4870" width="5.85546875" style="2" customWidth="1"/>
    <col min="4871" max="4871" width="6.7109375" style="2" customWidth="1"/>
    <col min="4872" max="4872" width="6.140625" style="2" customWidth="1"/>
    <col min="4873" max="4873" width="5.85546875" style="2" customWidth="1"/>
    <col min="4874" max="4874" width="6.140625" style="2" customWidth="1"/>
    <col min="4875" max="4875" width="6.7109375" style="2" customWidth="1"/>
    <col min="4876" max="4877" width="6.42578125" style="2" customWidth="1"/>
    <col min="4878" max="4878" width="6" style="2" customWidth="1"/>
    <col min="4879" max="4879" width="6.140625" style="2" customWidth="1"/>
    <col min="4880" max="4880" width="5.85546875" style="2" customWidth="1"/>
    <col min="4881" max="4881" width="6.140625" style="2" customWidth="1"/>
    <col min="4882" max="4883" width="6" style="2" customWidth="1"/>
    <col min="4884" max="4884" width="5.85546875" style="2" customWidth="1"/>
    <col min="4885" max="4885" width="6.42578125" style="2" customWidth="1"/>
    <col min="4886" max="4886" width="5.85546875" style="2" customWidth="1"/>
    <col min="4887" max="4887" width="6.140625" style="2" customWidth="1"/>
    <col min="4888" max="4888" width="6.42578125" style="2" customWidth="1"/>
    <col min="4889" max="4890" width="6" style="2" customWidth="1"/>
    <col min="4891" max="4891" width="6.140625" style="2" customWidth="1"/>
    <col min="4892" max="4892" width="6.85546875" style="2" customWidth="1"/>
    <col min="4893" max="4894" width="5.42578125" style="2" customWidth="1"/>
    <col min="4895" max="5123" width="5.42578125" style="2"/>
    <col min="5124" max="5124" width="4.140625" style="2" customWidth="1"/>
    <col min="5125" max="5125" width="25.85546875" style="2" customWidth="1"/>
    <col min="5126" max="5126" width="5.85546875" style="2" customWidth="1"/>
    <col min="5127" max="5127" width="6.7109375" style="2" customWidth="1"/>
    <col min="5128" max="5128" width="6.140625" style="2" customWidth="1"/>
    <col min="5129" max="5129" width="5.85546875" style="2" customWidth="1"/>
    <col min="5130" max="5130" width="6.140625" style="2" customWidth="1"/>
    <col min="5131" max="5131" width="6.7109375" style="2" customWidth="1"/>
    <col min="5132" max="5133" width="6.42578125" style="2" customWidth="1"/>
    <col min="5134" max="5134" width="6" style="2" customWidth="1"/>
    <col min="5135" max="5135" width="6.140625" style="2" customWidth="1"/>
    <col min="5136" max="5136" width="5.85546875" style="2" customWidth="1"/>
    <col min="5137" max="5137" width="6.140625" style="2" customWidth="1"/>
    <col min="5138" max="5139" width="6" style="2" customWidth="1"/>
    <col min="5140" max="5140" width="5.85546875" style="2" customWidth="1"/>
    <col min="5141" max="5141" width="6.42578125" style="2" customWidth="1"/>
    <col min="5142" max="5142" width="5.85546875" style="2" customWidth="1"/>
    <col min="5143" max="5143" width="6.140625" style="2" customWidth="1"/>
    <col min="5144" max="5144" width="6.42578125" style="2" customWidth="1"/>
    <col min="5145" max="5146" width="6" style="2" customWidth="1"/>
    <col min="5147" max="5147" width="6.140625" style="2" customWidth="1"/>
    <col min="5148" max="5148" width="6.85546875" style="2" customWidth="1"/>
    <col min="5149" max="5150" width="5.42578125" style="2" customWidth="1"/>
    <col min="5151" max="5379" width="5.42578125" style="2"/>
    <col min="5380" max="5380" width="4.140625" style="2" customWidth="1"/>
    <col min="5381" max="5381" width="25.85546875" style="2" customWidth="1"/>
    <col min="5382" max="5382" width="5.85546875" style="2" customWidth="1"/>
    <col min="5383" max="5383" width="6.7109375" style="2" customWidth="1"/>
    <col min="5384" max="5384" width="6.140625" style="2" customWidth="1"/>
    <col min="5385" max="5385" width="5.85546875" style="2" customWidth="1"/>
    <col min="5386" max="5386" width="6.140625" style="2" customWidth="1"/>
    <col min="5387" max="5387" width="6.7109375" style="2" customWidth="1"/>
    <col min="5388" max="5389" width="6.42578125" style="2" customWidth="1"/>
    <col min="5390" max="5390" width="6" style="2" customWidth="1"/>
    <col min="5391" max="5391" width="6.140625" style="2" customWidth="1"/>
    <col min="5392" max="5392" width="5.85546875" style="2" customWidth="1"/>
    <col min="5393" max="5393" width="6.140625" style="2" customWidth="1"/>
    <col min="5394" max="5395" width="6" style="2" customWidth="1"/>
    <col min="5396" max="5396" width="5.85546875" style="2" customWidth="1"/>
    <col min="5397" max="5397" width="6.42578125" style="2" customWidth="1"/>
    <col min="5398" max="5398" width="5.85546875" style="2" customWidth="1"/>
    <col min="5399" max="5399" width="6.140625" style="2" customWidth="1"/>
    <col min="5400" max="5400" width="6.42578125" style="2" customWidth="1"/>
    <col min="5401" max="5402" width="6" style="2" customWidth="1"/>
    <col min="5403" max="5403" width="6.140625" style="2" customWidth="1"/>
    <col min="5404" max="5404" width="6.85546875" style="2" customWidth="1"/>
    <col min="5405" max="5406" width="5.42578125" style="2" customWidth="1"/>
    <col min="5407" max="5635" width="5.42578125" style="2"/>
    <col min="5636" max="5636" width="4.140625" style="2" customWidth="1"/>
    <col min="5637" max="5637" width="25.85546875" style="2" customWidth="1"/>
    <col min="5638" max="5638" width="5.85546875" style="2" customWidth="1"/>
    <col min="5639" max="5639" width="6.7109375" style="2" customWidth="1"/>
    <col min="5640" max="5640" width="6.140625" style="2" customWidth="1"/>
    <col min="5641" max="5641" width="5.85546875" style="2" customWidth="1"/>
    <col min="5642" max="5642" width="6.140625" style="2" customWidth="1"/>
    <col min="5643" max="5643" width="6.7109375" style="2" customWidth="1"/>
    <col min="5644" max="5645" width="6.42578125" style="2" customWidth="1"/>
    <col min="5646" max="5646" width="6" style="2" customWidth="1"/>
    <col min="5647" max="5647" width="6.140625" style="2" customWidth="1"/>
    <col min="5648" max="5648" width="5.85546875" style="2" customWidth="1"/>
    <col min="5649" max="5649" width="6.140625" style="2" customWidth="1"/>
    <col min="5650" max="5651" width="6" style="2" customWidth="1"/>
    <col min="5652" max="5652" width="5.85546875" style="2" customWidth="1"/>
    <col min="5653" max="5653" width="6.42578125" style="2" customWidth="1"/>
    <col min="5654" max="5654" width="5.85546875" style="2" customWidth="1"/>
    <col min="5655" max="5655" width="6.140625" style="2" customWidth="1"/>
    <col min="5656" max="5656" width="6.42578125" style="2" customWidth="1"/>
    <col min="5657" max="5658" width="6" style="2" customWidth="1"/>
    <col min="5659" max="5659" width="6.140625" style="2" customWidth="1"/>
    <col min="5660" max="5660" width="6.85546875" style="2" customWidth="1"/>
    <col min="5661" max="5662" width="5.42578125" style="2" customWidth="1"/>
    <col min="5663" max="5891" width="5.42578125" style="2"/>
    <col min="5892" max="5892" width="4.140625" style="2" customWidth="1"/>
    <col min="5893" max="5893" width="25.85546875" style="2" customWidth="1"/>
    <col min="5894" max="5894" width="5.85546875" style="2" customWidth="1"/>
    <col min="5895" max="5895" width="6.7109375" style="2" customWidth="1"/>
    <col min="5896" max="5896" width="6.140625" style="2" customWidth="1"/>
    <col min="5897" max="5897" width="5.85546875" style="2" customWidth="1"/>
    <col min="5898" max="5898" width="6.140625" style="2" customWidth="1"/>
    <col min="5899" max="5899" width="6.7109375" style="2" customWidth="1"/>
    <col min="5900" max="5901" width="6.42578125" style="2" customWidth="1"/>
    <col min="5902" max="5902" width="6" style="2" customWidth="1"/>
    <col min="5903" max="5903" width="6.140625" style="2" customWidth="1"/>
    <col min="5904" max="5904" width="5.85546875" style="2" customWidth="1"/>
    <col min="5905" max="5905" width="6.140625" style="2" customWidth="1"/>
    <col min="5906" max="5907" width="6" style="2" customWidth="1"/>
    <col min="5908" max="5908" width="5.85546875" style="2" customWidth="1"/>
    <col min="5909" max="5909" width="6.42578125" style="2" customWidth="1"/>
    <col min="5910" max="5910" width="5.85546875" style="2" customWidth="1"/>
    <col min="5911" max="5911" width="6.140625" style="2" customWidth="1"/>
    <col min="5912" max="5912" width="6.42578125" style="2" customWidth="1"/>
    <col min="5913" max="5914" width="6" style="2" customWidth="1"/>
    <col min="5915" max="5915" width="6.140625" style="2" customWidth="1"/>
    <col min="5916" max="5916" width="6.85546875" style="2" customWidth="1"/>
    <col min="5917" max="5918" width="5.42578125" style="2" customWidth="1"/>
    <col min="5919" max="6147" width="5.42578125" style="2"/>
    <col min="6148" max="6148" width="4.140625" style="2" customWidth="1"/>
    <col min="6149" max="6149" width="25.85546875" style="2" customWidth="1"/>
    <col min="6150" max="6150" width="5.85546875" style="2" customWidth="1"/>
    <col min="6151" max="6151" width="6.7109375" style="2" customWidth="1"/>
    <col min="6152" max="6152" width="6.140625" style="2" customWidth="1"/>
    <col min="6153" max="6153" width="5.85546875" style="2" customWidth="1"/>
    <col min="6154" max="6154" width="6.140625" style="2" customWidth="1"/>
    <col min="6155" max="6155" width="6.7109375" style="2" customWidth="1"/>
    <col min="6156" max="6157" width="6.42578125" style="2" customWidth="1"/>
    <col min="6158" max="6158" width="6" style="2" customWidth="1"/>
    <col min="6159" max="6159" width="6.140625" style="2" customWidth="1"/>
    <col min="6160" max="6160" width="5.85546875" style="2" customWidth="1"/>
    <col min="6161" max="6161" width="6.140625" style="2" customWidth="1"/>
    <col min="6162" max="6163" width="6" style="2" customWidth="1"/>
    <col min="6164" max="6164" width="5.85546875" style="2" customWidth="1"/>
    <col min="6165" max="6165" width="6.42578125" style="2" customWidth="1"/>
    <col min="6166" max="6166" width="5.85546875" style="2" customWidth="1"/>
    <col min="6167" max="6167" width="6.140625" style="2" customWidth="1"/>
    <col min="6168" max="6168" width="6.42578125" style="2" customWidth="1"/>
    <col min="6169" max="6170" width="6" style="2" customWidth="1"/>
    <col min="6171" max="6171" width="6.140625" style="2" customWidth="1"/>
    <col min="6172" max="6172" width="6.85546875" style="2" customWidth="1"/>
    <col min="6173" max="6174" width="5.42578125" style="2" customWidth="1"/>
    <col min="6175" max="6403" width="5.42578125" style="2"/>
    <col min="6404" max="6404" width="4.140625" style="2" customWidth="1"/>
    <col min="6405" max="6405" width="25.85546875" style="2" customWidth="1"/>
    <col min="6406" max="6406" width="5.85546875" style="2" customWidth="1"/>
    <col min="6407" max="6407" width="6.7109375" style="2" customWidth="1"/>
    <col min="6408" max="6408" width="6.140625" style="2" customWidth="1"/>
    <col min="6409" max="6409" width="5.85546875" style="2" customWidth="1"/>
    <col min="6410" max="6410" width="6.140625" style="2" customWidth="1"/>
    <col min="6411" max="6411" width="6.7109375" style="2" customWidth="1"/>
    <col min="6412" max="6413" width="6.42578125" style="2" customWidth="1"/>
    <col min="6414" max="6414" width="6" style="2" customWidth="1"/>
    <col min="6415" max="6415" width="6.140625" style="2" customWidth="1"/>
    <col min="6416" max="6416" width="5.85546875" style="2" customWidth="1"/>
    <col min="6417" max="6417" width="6.140625" style="2" customWidth="1"/>
    <col min="6418" max="6419" width="6" style="2" customWidth="1"/>
    <col min="6420" max="6420" width="5.85546875" style="2" customWidth="1"/>
    <col min="6421" max="6421" width="6.42578125" style="2" customWidth="1"/>
    <col min="6422" max="6422" width="5.85546875" style="2" customWidth="1"/>
    <col min="6423" max="6423" width="6.140625" style="2" customWidth="1"/>
    <col min="6424" max="6424" width="6.42578125" style="2" customWidth="1"/>
    <col min="6425" max="6426" width="6" style="2" customWidth="1"/>
    <col min="6427" max="6427" width="6.140625" style="2" customWidth="1"/>
    <col min="6428" max="6428" width="6.85546875" style="2" customWidth="1"/>
    <col min="6429" max="6430" width="5.42578125" style="2" customWidth="1"/>
    <col min="6431" max="6659" width="5.42578125" style="2"/>
    <col min="6660" max="6660" width="4.140625" style="2" customWidth="1"/>
    <col min="6661" max="6661" width="25.85546875" style="2" customWidth="1"/>
    <col min="6662" max="6662" width="5.85546875" style="2" customWidth="1"/>
    <col min="6663" max="6663" width="6.7109375" style="2" customWidth="1"/>
    <col min="6664" max="6664" width="6.140625" style="2" customWidth="1"/>
    <col min="6665" max="6665" width="5.85546875" style="2" customWidth="1"/>
    <col min="6666" max="6666" width="6.140625" style="2" customWidth="1"/>
    <col min="6667" max="6667" width="6.7109375" style="2" customWidth="1"/>
    <col min="6668" max="6669" width="6.42578125" style="2" customWidth="1"/>
    <col min="6670" max="6670" width="6" style="2" customWidth="1"/>
    <col min="6671" max="6671" width="6.140625" style="2" customWidth="1"/>
    <col min="6672" max="6672" width="5.85546875" style="2" customWidth="1"/>
    <col min="6673" max="6673" width="6.140625" style="2" customWidth="1"/>
    <col min="6674" max="6675" width="6" style="2" customWidth="1"/>
    <col min="6676" max="6676" width="5.85546875" style="2" customWidth="1"/>
    <col min="6677" max="6677" width="6.42578125" style="2" customWidth="1"/>
    <col min="6678" max="6678" width="5.85546875" style="2" customWidth="1"/>
    <col min="6679" max="6679" width="6.140625" style="2" customWidth="1"/>
    <col min="6680" max="6680" width="6.42578125" style="2" customWidth="1"/>
    <col min="6681" max="6682" width="6" style="2" customWidth="1"/>
    <col min="6683" max="6683" width="6.140625" style="2" customWidth="1"/>
    <col min="6684" max="6684" width="6.85546875" style="2" customWidth="1"/>
    <col min="6685" max="6686" width="5.42578125" style="2" customWidth="1"/>
    <col min="6687" max="6915" width="5.42578125" style="2"/>
    <col min="6916" max="6916" width="4.140625" style="2" customWidth="1"/>
    <col min="6917" max="6917" width="25.85546875" style="2" customWidth="1"/>
    <col min="6918" max="6918" width="5.85546875" style="2" customWidth="1"/>
    <col min="6919" max="6919" width="6.7109375" style="2" customWidth="1"/>
    <col min="6920" max="6920" width="6.140625" style="2" customWidth="1"/>
    <col min="6921" max="6921" width="5.85546875" style="2" customWidth="1"/>
    <col min="6922" max="6922" width="6.140625" style="2" customWidth="1"/>
    <col min="6923" max="6923" width="6.7109375" style="2" customWidth="1"/>
    <col min="6924" max="6925" width="6.42578125" style="2" customWidth="1"/>
    <col min="6926" max="6926" width="6" style="2" customWidth="1"/>
    <col min="6927" max="6927" width="6.140625" style="2" customWidth="1"/>
    <col min="6928" max="6928" width="5.85546875" style="2" customWidth="1"/>
    <col min="6929" max="6929" width="6.140625" style="2" customWidth="1"/>
    <col min="6930" max="6931" width="6" style="2" customWidth="1"/>
    <col min="6932" max="6932" width="5.85546875" style="2" customWidth="1"/>
    <col min="6933" max="6933" width="6.42578125" style="2" customWidth="1"/>
    <col min="6934" max="6934" width="5.85546875" style="2" customWidth="1"/>
    <col min="6935" max="6935" width="6.140625" style="2" customWidth="1"/>
    <col min="6936" max="6936" width="6.42578125" style="2" customWidth="1"/>
    <col min="6937" max="6938" width="6" style="2" customWidth="1"/>
    <col min="6939" max="6939" width="6.140625" style="2" customWidth="1"/>
    <col min="6940" max="6940" width="6.85546875" style="2" customWidth="1"/>
    <col min="6941" max="6942" width="5.42578125" style="2" customWidth="1"/>
    <col min="6943" max="7171" width="5.42578125" style="2"/>
    <col min="7172" max="7172" width="4.140625" style="2" customWidth="1"/>
    <col min="7173" max="7173" width="25.85546875" style="2" customWidth="1"/>
    <col min="7174" max="7174" width="5.85546875" style="2" customWidth="1"/>
    <col min="7175" max="7175" width="6.7109375" style="2" customWidth="1"/>
    <col min="7176" max="7176" width="6.140625" style="2" customWidth="1"/>
    <col min="7177" max="7177" width="5.85546875" style="2" customWidth="1"/>
    <col min="7178" max="7178" width="6.140625" style="2" customWidth="1"/>
    <col min="7179" max="7179" width="6.7109375" style="2" customWidth="1"/>
    <col min="7180" max="7181" width="6.42578125" style="2" customWidth="1"/>
    <col min="7182" max="7182" width="6" style="2" customWidth="1"/>
    <col min="7183" max="7183" width="6.140625" style="2" customWidth="1"/>
    <col min="7184" max="7184" width="5.85546875" style="2" customWidth="1"/>
    <col min="7185" max="7185" width="6.140625" style="2" customWidth="1"/>
    <col min="7186" max="7187" width="6" style="2" customWidth="1"/>
    <col min="7188" max="7188" width="5.85546875" style="2" customWidth="1"/>
    <col min="7189" max="7189" width="6.42578125" style="2" customWidth="1"/>
    <col min="7190" max="7190" width="5.85546875" style="2" customWidth="1"/>
    <col min="7191" max="7191" width="6.140625" style="2" customWidth="1"/>
    <col min="7192" max="7192" width="6.42578125" style="2" customWidth="1"/>
    <col min="7193" max="7194" width="6" style="2" customWidth="1"/>
    <col min="7195" max="7195" width="6.140625" style="2" customWidth="1"/>
    <col min="7196" max="7196" width="6.85546875" style="2" customWidth="1"/>
    <col min="7197" max="7198" width="5.42578125" style="2" customWidth="1"/>
    <col min="7199" max="7427" width="5.42578125" style="2"/>
    <col min="7428" max="7428" width="4.140625" style="2" customWidth="1"/>
    <col min="7429" max="7429" width="25.85546875" style="2" customWidth="1"/>
    <col min="7430" max="7430" width="5.85546875" style="2" customWidth="1"/>
    <col min="7431" max="7431" width="6.7109375" style="2" customWidth="1"/>
    <col min="7432" max="7432" width="6.140625" style="2" customWidth="1"/>
    <col min="7433" max="7433" width="5.85546875" style="2" customWidth="1"/>
    <col min="7434" max="7434" width="6.140625" style="2" customWidth="1"/>
    <col min="7435" max="7435" width="6.7109375" style="2" customWidth="1"/>
    <col min="7436" max="7437" width="6.42578125" style="2" customWidth="1"/>
    <col min="7438" max="7438" width="6" style="2" customWidth="1"/>
    <col min="7439" max="7439" width="6.140625" style="2" customWidth="1"/>
    <col min="7440" max="7440" width="5.85546875" style="2" customWidth="1"/>
    <col min="7441" max="7441" width="6.140625" style="2" customWidth="1"/>
    <col min="7442" max="7443" width="6" style="2" customWidth="1"/>
    <col min="7444" max="7444" width="5.85546875" style="2" customWidth="1"/>
    <col min="7445" max="7445" width="6.42578125" style="2" customWidth="1"/>
    <col min="7446" max="7446" width="5.85546875" style="2" customWidth="1"/>
    <col min="7447" max="7447" width="6.140625" style="2" customWidth="1"/>
    <col min="7448" max="7448" width="6.42578125" style="2" customWidth="1"/>
    <col min="7449" max="7450" width="6" style="2" customWidth="1"/>
    <col min="7451" max="7451" width="6.140625" style="2" customWidth="1"/>
    <col min="7452" max="7452" width="6.85546875" style="2" customWidth="1"/>
    <col min="7453" max="7454" width="5.42578125" style="2" customWidth="1"/>
    <col min="7455" max="7683" width="5.42578125" style="2"/>
    <col min="7684" max="7684" width="4.140625" style="2" customWidth="1"/>
    <col min="7685" max="7685" width="25.85546875" style="2" customWidth="1"/>
    <col min="7686" max="7686" width="5.85546875" style="2" customWidth="1"/>
    <col min="7687" max="7687" width="6.7109375" style="2" customWidth="1"/>
    <col min="7688" max="7688" width="6.140625" style="2" customWidth="1"/>
    <col min="7689" max="7689" width="5.85546875" style="2" customWidth="1"/>
    <col min="7690" max="7690" width="6.140625" style="2" customWidth="1"/>
    <col min="7691" max="7691" width="6.7109375" style="2" customWidth="1"/>
    <col min="7692" max="7693" width="6.42578125" style="2" customWidth="1"/>
    <col min="7694" max="7694" width="6" style="2" customWidth="1"/>
    <col min="7695" max="7695" width="6.140625" style="2" customWidth="1"/>
    <col min="7696" max="7696" width="5.85546875" style="2" customWidth="1"/>
    <col min="7697" max="7697" width="6.140625" style="2" customWidth="1"/>
    <col min="7698" max="7699" width="6" style="2" customWidth="1"/>
    <col min="7700" max="7700" width="5.85546875" style="2" customWidth="1"/>
    <col min="7701" max="7701" width="6.42578125" style="2" customWidth="1"/>
    <col min="7702" max="7702" width="5.85546875" style="2" customWidth="1"/>
    <col min="7703" max="7703" width="6.140625" style="2" customWidth="1"/>
    <col min="7704" max="7704" width="6.42578125" style="2" customWidth="1"/>
    <col min="7705" max="7706" width="6" style="2" customWidth="1"/>
    <col min="7707" max="7707" width="6.140625" style="2" customWidth="1"/>
    <col min="7708" max="7708" width="6.85546875" style="2" customWidth="1"/>
    <col min="7709" max="7710" width="5.42578125" style="2" customWidth="1"/>
    <col min="7711" max="7939" width="5.42578125" style="2"/>
    <col min="7940" max="7940" width="4.140625" style="2" customWidth="1"/>
    <col min="7941" max="7941" width="25.85546875" style="2" customWidth="1"/>
    <col min="7942" max="7942" width="5.85546875" style="2" customWidth="1"/>
    <col min="7943" max="7943" width="6.7109375" style="2" customWidth="1"/>
    <col min="7944" max="7944" width="6.140625" style="2" customWidth="1"/>
    <col min="7945" max="7945" width="5.85546875" style="2" customWidth="1"/>
    <col min="7946" max="7946" width="6.140625" style="2" customWidth="1"/>
    <col min="7947" max="7947" width="6.7109375" style="2" customWidth="1"/>
    <col min="7948" max="7949" width="6.42578125" style="2" customWidth="1"/>
    <col min="7950" max="7950" width="6" style="2" customWidth="1"/>
    <col min="7951" max="7951" width="6.140625" style="2" customWidth="1"/>
    <col min="7952" max="7952" width="5.85546875" style="2" customWidth="1"/>
    <col min="7953" max="7953" width="6.140625" style="2" customWidth="1"/>
    <col min="7954" max="7955" width="6" style="2" customWidth="1"/>
    <col min="7956" max="7956" width="5.85546875" style="2" customWidth="1"/>
    <col min="7957" max="7957" width="6.42578125" style="2" customWidth="1"/>
    <col min="7958" max="7958" width="5.85546875" style="2" customWidth="1"/>
    <col min="7959" max="7959" width="6.140625" style="2" customWidth="1"/>
    <col min="7960" max="7960" width="6.42578125" style="2" customWidth="1"/>
    <col min="7961" max="7962" width="6" style="2" customWidth="1"/>
    <col min="7963" max="7963" width="6.140625" style="2" customWidth="1"/>
    <col min="7964" max="7964" width="6.85546875" style="2" customWidth="1"/>
    <col min="7965" max="7966" width="5.42578125" style="2" customWidth="1"/>
    <col min="7967" max="8195" width="5.42578125" style="2"/>
    <col min="8196" max="8196" width="4.140625" style="2" customWidth="1"/>
    <col min="8197" max="8197" width="25.85546875" style="2" customWidth="1"/>
    <col min="8198" max="8198" width="5.85546875" style="2" customWidth="1"/>
    <col min="8199" max="8199" width="6.7109375" style="2" customWidth="1"/>
    <col min="8200" max="8200" width="6.140625" style="2" customWidth="1"/>
    <col min="8201" max="8201" width="5.85546875" style="2" customWidth="1"/>
    <col min="8202" max="8202" width="6.140625" style="2" customWidth="1"/>
    <col min="8203" max="8203" width="6.7109375" style="2" customWidth="1"/>
    <col min="8204" max="8205" width="6.42578125" style="2" customWidth="1"/>
    <col min="8206" max="8206" width="6" style="2" customWidth="1"/>
    <col min="8207" max="8207" width="6.140625" style="2" customWidth="1"/>
    <col min="8208" max="8208" width="5.85546875" style="2" customWidth="1"/>
    <col min="8209" max="8209" width="6.140625" style="2" customWidth="1"/>
    <col min="8210" max="8211" width="6" style="2" customWidth="1"/>
    <col min="8212" max="8212" width="5.85546875" style="2" customWidth="1"/>
    <col min="8213" max="8213" width="6.42578125" style="2" customWidth="1"/>
    <col min="8214" max="8214" width="5.85546875" style="2" customWidth="1"/>
    <col min="8215" max="8215" width="6.140625" style="2" customWidth="1"/>
    <col min="8216" max="8216" width="6.42578125" style="2" customWidth="1"/>
    <col min="8217" max="8218" width="6" style="2" customWidth="1"/>
    <col min="8219" max="8219" width="6.140625" style="2" customWidth="1"/>
    <col min="8220" max="8220" width="6.85546875" style="2" customWidth="1"/>
    <col min="8221" max="8222" width="5.42578125" style="2" customWidth="1"/>
    <col min="8223" max="8451" width="5.42578125" style="2"/>
    <col min="8452" max="8452" width="4.140625" style="2" customWidth="1"/>
    <col min="8453" max="8453" width="25.85546875" style="2" customWidth="1"/>
    <col min="8454" max="8454" width="5.85546875" style="2" customWidth="1"/>
    <col min="8455" max="8455" width="6.7109375" style="2" customWidth="1"/>
    <col min="8456" max="8456" width="6.140625" style="2" customWidth="1"/>
    <col min="8457" max="8457" width="5.85546875" style="2" customWidth="1"/>
    <col min="8458" max="8458" width="6.140625" style="2" customWidth="1"/>
    <col min="8459" max="8459" width="6.7109375" style="2" customWidth="1"/>
    <col min="8460" max="8461" width="6.42578125" style="2" customWidth="1"/>
    <col min="8462" max="8462" width="6" style="2" customWidth="1"/>
    <col min="8463" max="8463" width="6.140625" style="2" customWidth="1"/>
    <col min="8464" max="8464" width="5.85546875" style="2" customWidth="1"/>
    <col min="8465" max="8465" width="6.140625" style="2" customWidth="1"/>
    <col min="8466" max="8467" width="6" style="2" customWidth="1"/>
    <col min="8468" max="8468" width="5.85546875" style="2" customWidth="1"/>
    <col min="8469" max="8469" width="6.42578125" style="2" customWidth="1"/>
    <col min="8470" max="8470" width="5.85546875" style="2" customWidth="1"/>
    <col min="8471" max="8471" width="6.140625" style="2" customWidth="1"/>
    <col min="8472" max="8472" width="6.42578125" style="2" customWidth="1"/>
    <col min="8473" max="8474" width="6" style="2" customWidth="1"/>
    <col min="8475" max="8475" width="6.140625" style="2" customWidth="1"/>
    <col min="8476" max="8476" width="6.85546875" style="2" customWidth="1"/>
    <col min="8477" max="8478" width="5.42578125" style="2" customWidth="1"/>
    <col min="8479" max="8707" width="5.42578125" style="2"/>
    <col min="8708" max="8708" width="4.140625" style="2" customWidth="1"/>
    <col min="8709" max="8709" width="25.85546875" style="2" customWidth="1"/>
    <col min="8710" max="8710" width="5.85546875" style="2" customWidth="1"/>
    <col min="8711" max="8711" width="6.7109375" style="2" customWidth="1"/>
    <col min="8712" max="8712" width="6.140625" style="2" customWidth="1"/>
    <col min="8713" max="8713" width="5.85546875" style="2" customWidth="1"/>
    <col min="8714" max="8714" width="6.140625" style="2" customWidth="1"/>
    <col min="8715" max="8715" width="6.7109375" style="2" customWidth="1"/>
    <col min="8716" max="8717" width="6.42578125" style="2" customWidth="1"/>
    <col min="8718" max="8718" width="6" style="2" customWidth="1"/>
    <col min="8719" max="8719" width="6.140625" style="2" customWidth="1"/>
    <col min="8720" max="8720" width="5.85546875" style="2" customWidth="1"/>
    <col min="8721" max="8721" width="6.140625" style="2" customWidth="1"/>
    <col min="8722" max="8723" width="6" style="2" customWidth="1"/>
    <col min="8724" max="8724" width="5.85546875" style="2" customWidth="1"/>
    <col min="8725" max="8725" width="6.42578125" style="2" customWidth="1"/>
    <col min="8726" max="8726" width="5.85546875" style="2" customWidth="1"/>
    <col min="8727" max="8727" width="6.140625" style="2" customWidth="1"/>
    <col min="8728" max="8728" width="6.42578125" style="2" customWidth="1"/>
    <col min="8729" max="8730" width="6" style="2" customWidth="1"/>
    <col min="8731" max="8731" width="6.140625" style="2" customWidth="1"/>
    <col min="8732" max="8732" width="6.85546875" style="2" customWidth="1"/>
    <col min="8733" max="8734" width="5.42578125" style="2" customWidth="1"/>
    <col min="8735" max="8963" width="5.42578125" style="2"/>
    <col min="8964" max="8964" width="4.140625" style="2" customWidth="1"/>
    <col min="8965" max="8965" width="25.85546875" style="2" customWidth="1"/>
    <col min="8966" max="8966" width="5.85546875" style="2" customWidth="1"/>
    <col min="8967" max="8967" width="6.7109375" style="2" customWidth="1"/>
    <col min="8968" max="8968" width="6.140625" style="2" customWidth="1"/>
    <col min="8969" max="8969" width="5.85546875" style="2" customWidth="1"/>
    <col min="8970" max="8970" width="6.140625" style="2" customWidth="1"/>
    <col min="8971" max="8971" width="6.7109375" style="2" customWidth="1"/>
    <col min="8972" max="8973" width="6.42578125" style="2" customWidth="1"/>
    <col min="8974" max="8974" width="6" style="2" customWidth="1"/>
    <col min="8975" max="8975" width="6.140625" style="2" customWidth="1"/>
    <col min="8976" max="8976" width="5.85546875" style="2" customWidth="1"/>
    <col min="8977" max="8977" width="6.140625" style="2" customWidth="1"/>
    <col min="8978" max="8979" width="6" style="2" customWidth="1"/>
    <col min="8980" max="8980" width="5.85546875" style="2" customWidth="1"/>
    <col min="8981" max="8981" width="6.42578125" style="2" customWidth="1"/>
    <col min="8982" max="8982" width="5.85546875" style="2" customWidth="1"/>
    <col min="8983" max="8983" width="6.140625" style="2" customWidth="1"/>
    <col min="8984" max="8984" width="6.42578125" style="2" customWidth="1"/>
    <col min="8985" max="8986" width="6" style="2" customWidth="1"/>
    <col min="8987" max="8987" width="6.140625" style="2" customWidth="1"/>
    <col min="8988" max="8988" width="6.85546875" style="2" customWidth="1"/>
    <col min="8989" max="8990" width="5.42578125" style="2" customWidth="1"/>
    <col min="8991" max="9219" width="5.42578125" style="2"/>
    <col min="9220" max="9220" width="4.140625" style="2" customWidth="1"/>
    <col min="9221" max="9221" width="25.85546875" style="2" customWidth="1"/>
    <col min="9222" max="9222" width="5.85546875" style="2" customWidth="1"/>
    <col min="9223" max="9223" width="6.7109375" style="2" customWidth="1"/>
    <col min="9224" max="9224" width="6.140625" style="2" customWidth="1"/>
    <col min="9225" max="9225" width="5.85546875" style="2" customWidth="1"/>
    <col min="9226" max="9226" width="6.140625" style="2" customWidth="1"/>
    <col min="9227" max="9227" width="6.7109375" style="2" customWidth="1"/>
    <col min="9228" max="9229" width="6.42578125" style="2" customWidth="1"/>
    <col min="9230" max="9230" width="6" style="2" customWidth="1"/>
    <col min="9231" max="9231" width="6.140625" style="2" customWidth="1"/>
    <col min="9232" max="9232" width="5.85546875" style="2" customWidth="1"/>
    <col min="9233" max="9233" width="6.140625" style="2" customWidth="1"/>
    <col min="9234" max="9235" width="6" style="2" customWidth="1"/>
    <col min="9236" max="9236" width="5.85546875" style="2" customWidth="1"/>
    <col min="9237" max="9237" width="6.42578125" style="2" customWidth="1"/>
    <col min="9238" max="9238" width="5.85546875" style="2" customWidth="1"/>
    <col min="9239" max="9239" width="6.140625" style="2" customWidth="1"/>
    <col min="9240" max="9240" width="6.42578125" style="2" customWidth="1"/>
    <col min="9241" max="9242" width="6" style="2" customWidth="1"/>
    <col min="9243" max="9243" width="6.140625" style="2" customWidth="1"/>
    <col min="9244" max="9244" width="6.85546875" style="2" customWidth="1"/>
    <col min="9245" max="9246" width="5.42578125" style="2" customWidth="1"/>
    <col min="9247" max="9475" width="5.42578125" style="2"/>
    <col min="9476" max="9476" width="4.140625" style="2" customWidth="1"/>
    <col min="9477" max="9477" width="25.85546875" style="2" customWidth="1"/>
    <col min="9478" max="9478" width="5.85546875" style="2" customWidth="1"/>
    <col min="9479" max="9479" width="6.7109375" style="2" customWidth="1"/>
    <col min="9480" max="9480" width="6.140625" style="2" customWidth="1"/>
    <col min="9481" max="9481" width="5.85546875" style="2" customWidth="1"/>
    <col min="9482" max="9482" width="6.140625" style="2" customWidth="1"/>
    <col min="9483" max="9483" width="6.7109375" style="2" customWidth="1"/>
    <col min="9484" max="9485" width="6.42578125" style="2" customWidth="1"/>
    <col min="9486" max="9486" width="6" style="2" customWidth="1"/>
    <col min="9487" max="9487" width="6.140625" style="2" customWidth="1"/>
    <col min="9488" max="9488" width="5.85546875" style="2" customWidth="1"/>
    <col min="9489" max="9489" width="6.140625" style="2" customWidth="1"/>
    <col min="9490" max="9491" width="6" style="2" customWidth="1"/>
    <col min="9492" max="9492" width="5.85546875" style="2" customWidth="1"/>
    <col min="9493" max="9493" width="6.42578125" style="2" customWidth="1"/>
    <col min="9494" max="9494" width="5.85546875" style="2" customWidth="1"/>
    <col min="9495" max="9495" width="6.140625" style="2" customWidth="1"/>
    <col min="9496" max="9496" width="6.42578125" style="2" customWidth="1"/>
    <col min="9497" max="9498" width="6" style="2" customWidth="1"/>
    <col min="9499" max="9499" width="6.140625" style="2" customWidth="1"/>
    <col min="9500" max="9500" width="6.85546875" style="2" customWidth="1"/>
    <col min="9501" max="9502" width="5.42578125" style="2" customWidth="1"/>
    <col min="9503" max="9731" width="5.42578125" style="2"/>
    <col min="9732" max="9732" width="4.140625" style="2" customWidth="1"/>
    <col min="9733" max="9733" width="25.85546875" style="2" customWidth="1"/>
    <col min="9734" max="9734" width="5.85546875" style="2" customWidth="1"/>
    <col min="9735" max="9735" width="6.7109375" style="2" customWidth="1"/>
    <col min="9736" max="9736" width="6.140625" style="2" customWidth="1"/>
    <col min="9737" max="9737" width="5.85546875" style="2" customWidth="1"/>
    <col min="9738" max="9738" width="6.140625" style="2" customWidth="1"/>
    <col min="9739" max="9739" width="6.7109375" style="2" customWidth="1"/>
    <col min="9740" max="9741" width="6.42578125" style="2" customWidth="1"/>
    <col min="9742" max="9742" width="6" style="2" customWidth="1"/>
    <col min="9743" max="9743" width="6.140625" style="2" customWidth="1"/>
    <col min="9744" max="9744" width="5.85546875" style="2" customWidth="1"/>
    <col min="9745" max="9745" width="6.140625" style="2" customWidth="1"/>
    <col min="9746" max="9747" width="6" style="2" customWidth="1"/>
    <col min="9748" max="9748" width="5.85546875" style="2" customWidth="1"/>
    <col min="9749" max="9749" width="6.42578125" style="2" customWidth="1"/>
    <col min="9750" max="9750" width="5.85546875" style="2" customWidth="1"/>
    <col min="9751" max="9751" width="6.140625" style="2" customWidth="1"/>
    <col min="9752" max="9752" width="6.42578125" style="2" customWidth="1"/>
    <col min="9753" max="9754" width="6" style="2" customWidth="1"/>
    <col min="9755" max="9755" width="6.140625" style="2" customWidth="1"/>
    <col min="9756" max="9756" width="6.85546875" style="2" customWidth="1"/>
    <col min="9757" max="9758" width="5.42578125" style="2" customWidth="1"/>
    <col min="9759" max="9987" width="5.42578125" style="2"/>
    <col min="9988" max="9988" width="4.140625" style="2" customWidth="1"/>
    <col min="9989" max="9989" width="25.85546875" style="2" customWidth="1"/>
    <col min="9990" max="9990" width="5.85546875" style="2" customWidth="1"/>
    <col min="9991" max="9991" width="6.7109375" style="2" customWidth="1"/>
    <col min="9992" max="9992" width="6.140625" style="2" customWidth="1"/>
    <col min="9993" max="9993" width="5.85546875" style="2" customWidth="1"/>
    <col min="9994" max="9994" width="6.140625" style="2" customWidth="1"/>
    <col min="9995" max="9995" width="6.7109375" style="2" customWidth="1"/>
    <col min="9996" max="9997" width="6.42578125" style="2" customWidth="1"/>
    <col min="9998" max="9998" width="6" style="2" customWidth="1"/>
    <col min="9999" max="9999" width="6.140625" style="2" customWidth="1"/>
    <col min="10000" max="10000" width="5.85546875" style="2" customWidth="1"/>
    <col min="10001" max="10001" width="6.140625" style="2" customWidth="1"/>
    <col min="10002" max="10003" width="6" style="2" customWidth="1"/>
    <col min="10004" max="10004" width="5.85546875" style="2" customWidth="1"/>
    <col min="10005" max="10005" width="6.42578125" style="2" customWidth="1"/>
    <col min="10006" max="10006" width="5.85546875" style="2" customWidth="1"/>
    <col min="10007" max="10007" width="6.140625" style="2" customWidth="1"/>
    <col min="10008" max="10008" width="6.42578125" style="2" customWidth="1"/>
    <col min="10009" max="10010" width="6" style="2" customWidth="1"/>
    <col min="10011" max="10011" width="6.140625" style="2" customWidth="1"/>
    <col min="10012" max="10012" width="6.85546875" style="2" customWidth="1"/>
    <col min="10013" max="10014" width="5.42578125" style="2" customWidth="1"/>
    <col min="10015" max="10243" width="5.42578125" style="2"/>
    <col min="10244" max="10244" width="4.140625" style="2" customWidth="1"/>
    <col min="10245" max="10245" width="25.85546875" style="2" customWidth="1"/>
    <col min="10246" max="10246" width="5.85546875" style="2" customWidth="1"/>
    <col min="10247" max="10247" width="6.7109375" style="2" customWidth="1"/>
    <col min="10248" max="10248" width="6.140625" style="2" customWidth="1"/>
    <col min="10249" max="10249" width="5.85546875" style="2" customWidth="1"/>
    <col min="10250" max="10250" width="6.140625" style="2" customWidth="1"/>
    <col min="10251" max="10251" width="6.7109375" style="2" customWidth="1"/>
    <col min="10252" max="10253" width="6.42578125" style="2" customWidth="1"/>
    <col min="10254" max="10254" width="6" style="2" customWidth="1"/>
    <col min="10255" max="10255" width="6.140625" style="2" customWidth="1"/>
    <col min="10256" max="10256" width="5.85546875" style="2" customWidth="1"/>
    <col min="10257" max="10257" width="6.140625" style="2" customWidth="1"/>
    <col min="10258" max="10259" width="6" style="2" customWidth="1"/>
    <col min="10260" max="10260" width="5.85546875" style="2" customWidth="1"/>
    <col min="10261" max="10261" width="6.42578125" style="2" customWidth="1"/>
    <col min="10262" max="10262" width="5.85546875" style="2" customWidth="1"/>
    <col min="10263" max="10263" width="6.140625" style="2" customWidth="1"/>
    <col min="10264" max="10264" width="6.42578125" style="2" customWidth="1"/>
    <col min="10265" max="10266" width="6" style="2" customWidth="1"/>
    <col min="10267" max="10267" width="6.140625" style="2" customWidth="1"/>
    <col min="10268" max="10268" width="6.85546875" style="2" customWidth="1"/>
    <col min="10269" max="10270" width="5.42578125" style="2" customWidth="1"/>
    <col min="10271" max="10499" width="5.42578125" style="2"/>
    <col min="10500" max="10500" width="4.140625" style="2" customWidth="1"/>
    <col min="10501" max="10501" width="25.85546875" style="2" customWidth="1"/>
    <col min="10502" max="10502" width="5.85546875" style="2" customWidth="1"/>
    <col min="10503" max="10503" width="6.7109375" style="2" customWidth="1"/>
    <col min="10504" max="10504" width="6.140625" style="2" customWidth="1"/>
    <col min="10505" max="10505" width="5.85546875" style="2" customWidth="1"/>
    <col min="10506" max="10506" width="6.140625" style="2" customWidth="1"/>
    <col min="10507" max="10507" width="6.7109375" style="2" customWidth="1"/>
    <col min="10508" max="10509" width="6.42578125" style="2" customWidth="1"/>
    <col min="10510" max="10510" width="6" style="2" customWidth="1"/>
    <col min="10511" max="10511" width="6.140625" style="2" customWidth="1"/>
    <col min="10512" max="10512" width="5.85546875" style="2" customWidth="1"/>
    <col min="10513" max="10513" width="6.140625" style="2" customWidth="1"/>
    <col min="10514" max="10515" width="6" style="2" customWidth="1"/>
    <col min="10516" max="10516" width="5.85546875" style="2" customWidth="1"/>
    <col min="10517" max="10517" width="6.42578125" style="2" customWidth="1"/>
    <col min="10518" max="10518" width="5.85546875" style="2" customWidth="1"/>
    <col min="10519" max="10519" width="6.140625" style="2" customWidth="1"/>
    <col min="10520" max="10520" width="6.42578125" style="2" customWidth="1"/>
    <col min="10521" max="10522" width="6" style="2" customWidth="1"/>
    <col min="10523" max="10523" width="6.140625" style="2" customWidth="1"/>
    <col min="10524" max="10524" width="6.85546875" style="2" customWidth="1"/>
    <col min="10525" max="10526" width="5.42578125" style="2" customWidth="1"/>
    <col min="10527" max="10755" width="5.42578125" style="2"/>
    <col min="10756" max="10756" width="4.140625" style="2" customWidth="1"/>
    <col min="10757" max="10757" width="25.85546875" style="2" customWidth="1"/>
    <col min="10758" max="10758" width="5.85546875" style="2" customWidth="1"/>
    <col min="10759" max="10759" width="6.7109375" style="2" customWidth="1"/>
    <col min="10760" max="10760" width="6.140625" style="2" customWidth="1"/>
    <col min="10761" max="10761" width="5.85546875" style="2" customWidth="1"/>
    <col min="10762" max="10762" width="6.140625" style="2" customWidth="1"/>
    <col min="10763" max="10763" width="6.7109375" style="2" customWidth="1"/>
    <col min="10764" max="10765" width="6.42578125" style="2" customWidth="1"/>
    <col min="10766" max="10766" width="6" style="2" customWidth="1"/>
    <col min="10767" max="10767" width="6.140625" style="2" customWidth="1"/>
    <col min="10768" max="10768" width="5.85546875" style="2" customWidth="1"/>
    <col min="10769" max="10769" width="6.140625" style="2" customWidth="1"/>
    <col min="10770" max="10771" width="6" style="2" customWidth="1"/>
    <col min="10772" max="10772" width="5.85546875" style="2" customWidth="1"/>
    <col min="10773" max="10773" width="6.42578125" style="2" customWidth="1"/>
    <col min="10774" max="10774" width="5.85546875" style="2" customWidth="1"/>
    <col min="10775" max="10775" width="6.140625" style="2" customWidth="1"/>
    <col min="10776" max="10776" width="6.42578125" style="2" customWidth="1"/>
    <col min="10777" max="10778" width="6" style="2" customWidth="1"/>
    <col min="10779" max="10779" width="6.140625" style="2" customWidth="1"/>
    <col min="10780" max="10780" width="6.85546875" style="2" customWidth="1"/>
    <col min="10781" max="10782" width="5.42578125" style="2" customWidth="1"/>
    <col min="10783" max="11011" width="5.42578125" style="2"/>
    <col min="11012" max="11012" width="4.140625" style="2" customWidth="1"/>
    <col min="11013" max="11013" width="25.85546875" style="2" customWidth="1"/>
    <col min="11014" max="11014" width="5.85546875" style="2" customWidth="1"/>
    <col min="11015" max="11015" width="6.7109375" style="2" customWidth="1"/>
    <col min="11016" max="11016" width="6.140625" style="2" customWidth="1"/>
    <col min="11017" max="11017" width="5.85546875" style="2" customWidth="1"/>
    <col min="11018" max="11018" width="6.140625" style="2" customWidth="1"/>
    <col min="11019" max="11019" width="6.7109375" style="2" customWidth="1"/>
    <col min="11020" max="11021" width="6.42578125" style="2" customWidth="1"/>
    <col min="11022" max="11022" width="6" style="2" customWidth="1"/>
    <col min="11023" max="11023" width="6.140625" style="2" customWidth="1"/>
    <col min="11024" max="11024" width="5.85546875" style="2" customWidth="1"/>
    <col min="11025" max="11025" width="6.140625" style="2" customWidth="1"/>
    <col min="11026" max="11027" width="6" style="2" customWidth="1"/>
    <col min="11028" max="11028" width="5.85546875" style="2" customWidth="1"/>
    <col min="11029" max="11029" width="6.42578125" style="2" customWidth="1"/>
    <col min="11030" max="11030" width="5.85546875" style="2" customWidth="1"/>
    <col min="11031" max="11031" width="6.140625" style="2" customWidth="1"/>
    <col min="11032" max="11032" width="6.42578125" style="2" customWidth="1"/>
    <col min="11033" max="11034" width="6" style="2" customWidth="1"/>
    <col min="11035" max="11035" width="6.140625" style="2" customWidth="1"/>
    <col min="11036" max="11036" width="6.85546875" style="2" customWidth="1"/>
    <col min="11037" max="11038" width="5.42578125" style="2" customWidth="1"/>
    <col min="11039" max="11267" width="5.42578125" style="2"/>
    <col min="11268" max="11268" width="4.140625" style="2" customWidth="1"/>
    <col min="11269" max="11269" width="25.85546875" style="2" customWidth="1"/>
    <col min="11270" max="11270" width="5.85546875" style="2" customWidth="1"/>
    <col min="11271" max="11271" width="6.7109375" style="2" customWidth="1"/>
    <col min="11272" max="11272" width="6.140625" style="2" customWidth="1"/>
    <col min="11273" max="11273" width="5.85546875" style="2" customWidth="1"/>
    <col min="11274" max="11274" width="6.140625" style="2" customWidth="1"/>
    <col min="11275" max="11275" width="6.7109375" style="2" customWidth="1"/>
    <col min="11276" max="11277" width="6.42578125" style="2" customWidth="1"/>
    <col min="11278" max="11278" width="6" style="2" customWidth="1"/>
    <col min="11279" max="11279" width="6.140625" style="2" customWidth="1"/>
    <col min="11280" max="11280" width="5.85546875" style="2" customWidth="1"/>
    <col min="11281" max="11281" width="6.140625" style="2" customWidth="1"/>
    <col min="11282" max="11283" width="6" style="2" customWidth="1"/>
    <col min="11284" max="11284" width="5.85546875" style="2" customWidth="1"/>
    <col min="11285" max="11285" width="6.42578125" style="2" customWidth="1"/>
    <col min="11286" max="11286" width="5.85546875" style="2" customWidth="1"/>
    <col min="11287" max="11287" width="6.140625" style="2" customWidth="1"/>
    <col min="11288" max="11288" width="6.42578125" style="2" customWidth="1"/>
    <col min="11289" max="11290" width="6" style="2" customWidth="1"/>
    <col min="11291" max="11291" width="6.140625" style="2" customWidth="1"/>
    <col min="11292" max="11292" width="6.85546875" style="2" customWidth="1"/>
    <col min="11293" max="11294" width="5.42578125" style="2" customWidth="1"/>
    <col min="11295" max="11523" width="5.42578125" style="2"/>
    <col min="11524" max="11524" width="4.140625" style="2" customWidth="1"/>
    <col min="11525" max="11525" width="25.85546875" style="2" customWidth="1"/>
    <col min="11526" max="11526" width="5.85546875" style="2" customWidth="1"/>
    <col min="11527" max="11527" width="6.7109375" style="2" customWidth="1"/>
    <col min="11528" max="11528" width="6.140625" style="2" customWidth="1"/>
    <col min="11529" max="11529" width="5.85546875" style="2" customWidth="1"/>
    <col min="11530" max="11530" width="6.140625" style="2" customWidth="1"/>
    <col min="11531" max="11531" width="6.7109375" style="2" customWidth="1"/>
    <col min="11532" max="11533" width="6.42578125" style="2" customWidth="1"/>
    <col min="11534" max="11534" width="6" style="2" customWidth="1"/>
    <col min="11535" max="11535" width="6.140625" style="2" customWidth="1"/>
    <col min="11536" max="11536" width="5.85546875" style="2" customWidth="1"/>
    <col min="11537" max="11537" width="6.140625" style="2" customWidth="1"/>
    <col min="11538" max="11539" width="6" style="2" customWidth="1"/>
    <col min="11540" max="11540" width="5.85546875" style="2" customWidth="1"/>
    <col min="11541" max="11541" width="6.42578125" style="2" customWidth="1"/>
    <col min="11542" max="11542" width="5.85546875" style="2" customWidth="1"/>
    <col min="11543" max="11543" width="6.140625" style="2" customWidth="1"/>
    <col min="11544" max="11544" width="6.42578125" style="2" customWidth="1"/>
    <col min="11545" max="11546" width="6" style="2" customWidth="1"/>
    <col min="11547" max="11547" width="6.140625" style="2" customWidth="1"/>
    <col min="11548" max="11548" width="6.85546875" style="2" customWidth="1"/>
    <col min="11549" max="11550" width="5.42578125" style="2" customWidth="1"/>
    <col min="11551" max="11779" width="5.42578125" style="2"/>
    <col min="11780" max="11780" width="4.140625" style="2" customWidth="1"/>
    <col min="11781" max="11781" width="25.85546875" style="2" customWidth="1"/>
    <col min="11782" max="11782" width="5.85546875" style="2" customWidth="1"/>
    <col min="11783" max="11783" width="6.7109375" style="2" customWidth="1"/>
    <col min="11784" max="11784" width="6.140625" style="2" customWidth="1"/>
    <col min="11785" max="11785" width="5.85546875" style="2" customWidth="1"/>
    <col min="11786" max="11786" width="6.140625" style="2" customWidth="1"/>
    <col min="11787" max="11787" width="6.7109375" style="2" customWidth="1"/>
    <col min="11788" max="11789" width="6.42578125" style="2" customWidth="1"/>
    <col min="11790" max="11790" width="6" style="2" customWidth="1"/>
    <col min="11791" max="11791" width="6.140625" style="2" customWidth="1"/>
    <col min="11792" max="11792" width="5.85546875" style="2" customWidth="1"/>
    <col min="11793" max="11793" width="6.140625" style="2" customWidth="1"/>
    <col min="11794" max="11795" width="6" style="2" customWidth="1"/>
    <col min="11796" max="11796" width="5.85546875" style="2" customWidth="1"/>
    <col min="11797" max="11797" width="6.42578125" style="2" customWidth="1"/>
    <col min="11798" max="11798" width="5.85546875" style="2" customWidth="1"/>
    <col min="11799" max="11799" width="6.140625" style="2" customWidth="1"/>
    <col min="11800" max="11800" width="6.42578125" style="2" customWidth="1"/>
    <col min="11801" max="11802" width="6" style="2" customWidth="1"/>
    <col min="11803" max="11803" width="6.140625" style="2" customWidth="1"/>
    <col min="11804" max="11804" width="6.85546875" style="2" customWidth="1"/>
    <col min="11805" max="11806" width="5.42578125" style="2" customWidth="1"/>
    <col min="11807" max="12035" width="5.42578125" style="2"/>
    <col min="12036" max="12036" width="4.140625" style="2" customWidth="1"/>
    <col min="12037" max="12037" width="25.85546875" style="2" customWidth="1"/>
    <col min="12038" max="12038" width="5.85546875" style="2" customWidth="1"/>
    <col min="12039" max="12039" width="6.7109375" style="2" customWidth="1"/>
    <col min="12040" max="12040" width="6.140625" style="2" customWidth="1"/>
    <col min="12041" max="12041" width="5.85546875" style="2" customWidth="1"/>
    <col min="12042" max="12042" width="6.140625" style="2" customWidth="1"/>
    <col min="12043" max="12043" width="6.7109375" style="2" customWidth="1"/>
    <col min="12044" max="12045" width="6.42578125" style="2" customWidth="1"/>
    <col min="12046" max="12046" width="6" style="2" customWidth="1"/>
    <col min="12047" max="12047" width="6.140625" style="2" customWidth="1"/>
    <col min="12048" max="12048" width="5.85546875" style="2" customWidth="1"/>
    <col min="12049" max="12049" width="6.140625" style="2" customWidth="1"/>
    <col min="12050" max="12051" width="6" style="2" customWidth="1"/>
    <col min="12052" max="12052" width="5.85546875" style="2" customWidth="1"/>
    <col min="12053" max="12053" width="6.42578125" style="2" customWidth="1"/>
    <col min="12054" max="12054" width="5.85546875" style="2" customWidth="1"/>
    <col min="12055" max="12055" width="6.140625" style="2" customWidth="1"/>
    <col min="12056" max="12056" width="6.42578125" style="2" customWidth="1"/>
    <col min="12057" max="12058" width="6" style="2" customWidth="1"/>
    <col min="12059" max="12059" width="6.140625" style="2" customWidth="1"/>
    <col min="12060" max="12060" width="6.85546875" style="2" customWidth="1"/>
    <col min="12061" max="12062" width="5.42578125" style="2" customWidth="1"/>
    <col min="12063" max="12291" width="5.42578125" style="2"/>
    <col min="12292" max="12292" width="4.140625" style="2" customWidth="1"/>
    <col min="12293" max="12293" width="25.85546875" style="2" customWidth="1"/>
    <col min="12294" max="12294" width="5.85546875" style="2" customWidth="1"/>
    <col min="12295" max="12295" width="6.7109375" style="2" customWidth="1"/>
    <col min="12296" max="12296" width="6.140625" style="2" customWidth="1"/>
    <col min="12297" max="12297" width="5.85546875" style="2" customWidth="1"/>
    <col min="12298" max="12298" width="6.140625" style="2" customWidth="1"/>
    <col min="12299" max="12299" width="6.7109375" style="2" customWidth="1"/>
    <col min="12300" max="12301" width="6.42578125" style="2" customWidth="1"/>
    <col min="12302" max="12302" width="6" style="2" customWidth="1"/>
    <col min="12303" max="12303" width="6.140625" style="2" customWidth="1"/>
    <col min="12304" max="12304" width="5.85546875" style="2" customWidth="1"/>
    <col min="12305" max="12305" width="6.140625" style="2" customWidth="1"/>
    <col min="12306" max="12307" width="6" style="2" customWidth="1"/>
    <col min="12308" max="12308" width="5.85546875" style="2" customWidth="1"/>
    <col min="12309" max="12309" width="6.42578125" style="2" customWidth="1"/>
    <col min="12310" max="12310" width="5.85546875" style="2" customWidth="1"/>
    <col min="12311" max="12311" width="6.140625" style="2" customWidth="1"/>
    <col min="12312" max="12312" width="6.42578125" style="2" customWidth="1"/>
    <col min="12313" max="12314" width="6" style="2" customWidth="1"/>
    <col min="12315" max="12315" width="6.140625" style="2" customWidth="1"/>
    <col min="12316" max="12316" width="6.85546875" style="2" customWidth="1"/>
    <col min="12317" max="12318" width="5.42578125" style="2" customWidth="1"/>
    <col min="12319" max="12547" width="5.42578125" style="2"/>
    <col min="12548" max="12548" width="4.140625" style="2" customWidth="1"/>
    <col min="12549" max="12549" width="25.85546875" style="2" customWidth="1"/>
    <col min="12550" max="12550" width="5.85546875" style="2" customWidth="1"/>
    <col min="12551" max="12551" width="6.7109375" style="2" customWidth="1"/>
    <col min="12552" max="12552" width="6.140625" style="2" customWidth="1"/>
    <col min="12553" max="12553" width="5.85546875" style="2" customWidth="1"/>
    <col min="12554" max="12554" width="6.140625" style="2" customWidth="1"/>
    <col min="12555" max="12555" width="6.7109375" style="2" customWidth="1"/>
    <col min="12556" max="12557" width="6.42578125" style="2" customWidth="1"/>
    <col min="12558" max="12558" width="6" style="2" customWidth="1"/>
    <col min="12559" max="12559" width="6.140625" style="2" customWidth="1"/>
    <col min="12560" max="12560" width="5.85546875" style="2" customWidth="1"/>
    <col min="12561" max="12561" width="6.140625" style="2" customWidth="1"/>
    <col min="12562" max="12563" width="6" style="2" customWidth="1"/>
    <col min="12564" max="12564" width="5.85546875" style="2" customWidth="1"/>
    <col min="12565" max="12565" width="6.42578125" style="2" customWidth="1"/>
    <col min="12566" max="12566" width="5.85546875" style="2" customWidth="1"/>
    <col min="12567" max="12567" width="6.140625" style="2" customWidth="1"/>
    <col min="12568" max="12568" width="6.42578125" style="2" customWidth="1"/>
    <col min="12569" max="12570" width="6" style="2" customWidth="1"/>
    <col min="12571" max="12571" width="6.140625" style="2" customWidth="1"/>
    <col min="12572" max="12572" width="6.85546875" style="2" customWidth="1"/>
    <col min="12573" max="12574" width="5.42578125" style="2" customWidth="1"/>
    <col min="12575" max="12803" width="5.42578125" style="2"/>
    <col min="12804" max="12804" width="4.140625" style="2" customWidth="1"/>
    <col min="12805" max="12805" width="25.85546875" style="2" customWidth="1"/>
    <col min="12806" max="12806" width="5.85546875" style="2" customWidth="1"/>
    <col min="12807" max="12807" width="6.7109375" style="2" customWidth="1"/>
    <col min="12808" max="12808" width="6.140625" style="2" customWidth="1"/>
    <col min="12809" max="12809" width="5.85546875" style="2" customWidth="1"/>
    <col min="12810" max="12810" width="6.140625" style="2" customWidth="1"/>
    <col min="12811" max="12811" width="6.7109375" style="2" customWidth="1"/>
    <col min="12812" max="12813" width="6.42578125" style="2" customWidth="1"/>
    <col min="12814" max="12814" width="6" style="2" customWidth="1"/>
    <col min="12815" max="12815" width="6.140625" style="2" customWidth="1"/>
    <col min="12816" max="12816" width="5.85546875" style="2" customWidth="1"/>
    <col min="12817" max="12817" width="6.140625" style="2" customWidth="1"/>
    <col min="12818" max="12819" width="6" style="2" customWidth="1"/>
    <col min="12820" max="12820" width="5.85546875" style="2" customWidth="1"/>
    <col min="12821" max="12821" width="6.42578125" style="2" customWidth="1"/>
    <col min="12822" max="12822" width="5.85546875" style="2" customWidth="1"/>
    <col min="12823" max="12823" width="6.140625" style="2" customWidth="1"/>
    <col min="12824" max="12824" width="6.42578125" style="2" customWidth="1"/>
    <col min="12825" max="12826" width="6" style="2" customWidth="1"/>
    <col min="12827" max="12827" width="6.140625" style="2" customWidth="1"/>
    <col min="12828" max="12828" width="6.85546875" style="2" customWidth="1"/>
    <col min="12829" max="12830" width="5.42578125" style="2" customWidth="1"/>
    <col min="12831" max="13059" width="5.42578125" style="2"/>
    <col min="13060" max="13060" width="4.140625" style="2" customWidth="1"/>
    <col min="13061" max="13061" width="25.85546875" style="2" customWidth="1"/>
    <col min="13062" max="13062" width="5.85546875" style="2" customWidth="1"/>
    <col min="13063" max="13063" width="6.7109375" style="2" customWidth="1"/>
    <col min="13064" max="13064" width="6.140625" style="2" customWidth="1"/>
    <col min="13065" max="13065" width="5.85546875" style="2" customWidth="1"/>
    <col min="13066" max="13066" width="6.140625" style="2" customWidth="1"/>
    <col min="13067" max="13067" width="6.7109375" style="2" customWidth="1"/>
    <col min="13068" max="13069" width="6.42578125" style="2" customWidth="1"/>
    <col min="13070" max="13070" width="6" style="2" customWidth="1"/>
    <col min="13071" max="13071" width="6.140625" style="2" customWidth="1"/>
    <col min="13072" max="13072" width="5.85546875" style="2" customWidth="1"/>
    <col min="13073" max="13073" width="6.140625" style="2" customWidth="1"/>
    <col min="13074" max="13075" width="6" style="2" customWidth="1"/>
    <col min="13076" max="13076" width="5.85546875" style="2" customWidth="1"/>
    <col min="13077" max="13077" width="6.42578125" style="2" customWidth="1"/>
    <col min="13078" max="13078" width="5.85546875" style="2" customWidth="1"/>
    <col min="13079" max="13079" width="6.140625" style="2" customWidth="1"/>
    <col min="13080" max="13080" width="6.42578125" style="2" customWidth="1"/>
    <col min="13081" max="13082" width="6" style="2" customWidth="1"/>
    <col min="13083" max="13083" width="6.140625" style="2" customWidth="1"/>
    <col min="13084" max="13084" width="6.85546875" style="2" customWidth="1"/>
    <col min="13085" max="13086" width="5.42578125" style="2" customWidth="1"/>
    <col min="13087" max="13315" width="5.42578125" style="2"/>
    <col min="13316" max="13316" width="4.140625" style="2" customWidth="1"/>
    <col min="13317" max="13317" width="25.85546875" style="2" customWidth="1"/>
    <col min="13318" max="13318" width="5.85546875" style="2" customWidth="1"/>
    <col min="13319" max="13319" width="6.7109375" style="2" customWidth="1"/>
    <col min="13320" max="13320" width="6.140625" style="2" customWidth="1"/>
    <col min="13321" max="13321" width="5.85546875" style="2" customWidth="1"/>
    <col min="13322" max="13322" width="6.140625" style="2" customWidth="1"/>
    <col min="13323" max="13323" width="6.7109375" style="2" customWidth="1"/>
    <col min="13324" max="13325" width="6.42578125" style="2" customWidth="1"/>
    <col min="13326" max="13326" width="6" style="2" customWidth="1"/>
    <col min="13327" max="13327" width="6.140625" style="2" customWidth="1"/>
    <col min="13328" max="13328" width="5.85546875" style="2" customWidth="1"/>
    <col min="13329" max="13329" width="6.140625" style="2" customWidth="1"/>
    <col min="13330" max="13331" width="6" style="2" customWidth="1"/>
    <col min="13332" max="13332" width="5.85546875" style="2" customWidth="1"/>
    <col min="13333" max="13333" width="6.42578125" style="2" customWidth="1"/>
    <col min="13334" max="13334" width="5.85546875" style="2" customWidth="1"/>
    <col min="13335" max="13335" width="6.140625" style="2" customWidth="1"/>
    <col min="13336" max="13336" width="6.42578125" style="2" customWidth="1"/>
    <col min="13337" max="13338" width="6" style="2" customWidth="1"/>
    <col min="13339" max="13339" width="6.140625" style="2" customWidth="1"/>
    <col min="13340" max="13340" width="6.85546875" style="2" customWidth="1"/>
    <col min="13341" max="13342" width="5.42578125" style="2" customWidth="1"/>
    <col min="13343" max="13571" width="5.42578125" style="2"/>
    <col min="13572" max="13572" width="4.140625" style="2" customWidth="1"/>
    <col min="13573" max="13573" width="25.85546875" style="2" customWidth="1"/>
    <col min="13574" max="13574" width="5.85546875" style="2" customWidth="1"/>
    <col min="13575" max="13575" width="6.7109375" style="2" customWidth="1"/>
    <col min="13576" max="13576" width="6.140625" style="2" customWidth="1"/>
    <col min="13577" max="13577" width="5.85546875" style="2" customWidth="1"/>
    <col min="13578" max="13578" width="6.140625" style="2" customWidth="1"/>
    <col min="13579" max="13579" width="6.7109375" style="2" customWidth="1"/>
    <col min="13580" max="13581" width="6.42578125" style="2" customWidth="1"/>
    <col min="13582" max="13582" width="6" style="2" customWidth="1"/>
    <col min="13583" max="13583" width="6.140625" style="2" customWidth="1"/>
    <col min="13584" max="13584" width="5.85546875" style="2" customWidth="1"/>
    <col min="13585" max="13585" width="6.140625" style="2" customWidth="1"/>
    <col min="13586" max="13587" width="6" style="2" customWidth="1"/>
    <col min="13588" max="13588" width="5.85546875" style="2" customWidth="1"/>
    <col min="13589" max="13589" width="6.42578125" style="2" customWidth="1"/>
    <col min="13590" max="13590" width="5.85546875" style="2" customWidth="1"/>
    <col min="13591" max="13591" width="6.140625" style="2" customWidth="1"/>
    <col min="13592" max="13592" width="6.42578125" style="2" customWidth="1"/>
    <col min="13593" max="13594" width="6" style="2" customWidth="1"/>
    <col min="13595" max="13595" width="6.140625" style="2" customWidth="1"/>
    <col min="13596" max="13596" width="6.85546875" style="2" customWidth="1"/>
    <col min="13597" max="13598" width="5.42578125" style="2" customWidth="1"/>
    <col min="13599" max="13827" width="5.42578125" style="2"/>
    <col min="13828" max="13828" width="4.140625" style="2" customWidth="1"/>
    <col min="13829" max="13829" width="25.85546875" style="2" customWidth="1"/>
    <col min="13830" max="13830" width="5.85546875" style="2" customWidth="1"/>
    <col min="13831" max="13831" width="6.7109375" style="2" customWidth="1"/>
    <col min="13832" max="13832" width="6.140625" style="2" customWidth="1"/>
    <col min="13833" max="13833" width="5.85546875" style="2" customWidth="1"/>
    <col min="13834" max="13834" width="6.140625" style="2" customWidth="1"/>
    <col min="13835" max="13835" width="6.7109375" style="2" customWidth="1"/>
    <col min="13836" max="13837" width="6.42578125" style="2" customWidth="1"/>
    <col min="13838" max="13838" width="6" style="2" customWidth="1"/>
    <col min="13839" max="13839" width="6.140625" style="2" customWidth="1"/>
    <col min="13840" max="13840" width="5.85546875" style="2" customWidth="1"/>
    <col min="13841" max="13841" width="6.140625" style="2" customWidth="1"/>
    <col min="13842" max="13843" width="6" style="2" customWidth="1"/>
    <col min="13844" max="13844" width="5.85546875" style="2" customWidth="1"/>
    <col min="13845" max="13845" width="6.42578125" style="2" customWidth="1"/>
    <col min="13846" max="13846" width="5.85546875" style="2" customWidth="1"/>
    <col min="13847" max="13847" width="6.140625" style="2" customWidth="1"/>
    <col min="13848" max="13848" width="6.42578125" style="2" customWidth="1"/>
    <col min="13849" max="13850" width="6" style="2" customWidth="1"/>
    <col min="13851" max="13851" width="6.140625" style="2" customWidth="1"/>
    <col min="13852" max="13852" width="6.85546875" style="2" customWidth="1"/>
    <col min="13853" max="13854" width="5.42578125" style="2" customWidth="1"/>
    <col min="13855" max="14083" width="5.42578125" style="2"/>
    <col min="14084" max="14084" width="4.140625" style="2" customWidth="1"/>
    <col min="14085" max="14085" width="25.85546875" style="2" customWidth="1"/>
    <col min="14086" max="14086" width="5.85546875" style="2" customWidth="1"/>
    <col min="14087" max="14087" width="6.7109375" style="2" customWidth="1"/>
    <col min="14088" max="14088" width="6.140625" style="2" customWidth="1"/>
    <col min="14089" max="14089" width="5.85546875" style="2" customWidth="1"/>
    <col min="14090" max="14090" width="6.140625" style="2" customWidth="1"/>
    <col min="14091" max="14091" width="6.7109375" style="2" customWidth="1"/>
    <col min="14092" max="14093" width="6.42578125" style="2" customWidth="1"/>
    <col min="14094" max="14094" width="6" style="2" customWidth="1"/>
    <col min="14095" max="14095" width="6.140625" style="2" customWidth="1"/>
    <col min="14096" max="14096" width="5.85546875" style="2" customWidth="1"/>
    <col min="14097" max="14097" width="6.140625" style="2" customWidth="1"/>
    <col min="14098" max="14099" width="6" style="2" customWidth="1"/>
    <col min="14100" max="14100" width="5.85546875" style="2" customWidth="1"/>
    <col min="14101" max="14101" width="6.42578125" style="2" customWidth="1"/>
    <col min="14102" max="14102" width="5.85546875" style="2" customWidth="1"/>
    <col min="14103" max="14103" width="6.140625" style="2" customWidth="1"/>
    <col min="14104" max="14104" width="6.42578125" style="2" customWidth="1"/>
    <col min="14105" max="14106" width="6" style="2" customWidth="1"/>
    <col min="14107" max="14107" width="6.140625" style="2" customWidth="1"/>
    <col min="14108" max="14108" width="6.85546875" style="2" customWidth="1"/>
    <col min="14109" max="14110" width="5.42578125" style="2" customWidth="1"/>
    <col min="14111" max="14339" width="5.42578125" style="2"/>
    <col min="14340" max="14340" width="4.140625" style="2" customWidth="1"/>
    <col min="14341" max="14341" width="25.85546875" style="2" customWidth="1"/>
    <col min="14342" max="14342" width="5.85546875" style="2" customWidth="1"/>
    <col min="14343" max="14343" width="6.7109375" style="2" customWidth="1"/>
    <col min="14344" max="14344" width="6.140625" style="2" customWidth="1"/>
    <col min="14345" max="14345" width="5.85546875" style="2" customWidth="1"/>
    <col min="14346" max="14346" width="6.140625" style="2" customWidth="1"/>
    <col min="14347" max="14347" width="6.7109375" style="2" customWidth="1"/>
    <col min="14348" max="14349" width="6.42578125" style="2" customWidth="1"/>
    <col min="14350" max="14350" width="6" style="2" customWidth="1"/>
    <col min="14351" max="14351" width="6.140625" style="2" customWidth="1"/>
    <col min="14352" max="14352" width="5.85546875" style="2" customWidth="1"/>
    <col min="14353" max="14353" width="6.140625" style="2" customWidth="1"/>
    <col min="14354" max="14355" width="6" style="2" customWidth="1"/>
    <col min="14356" max="14356" width="5.85546875" style="2" customWidth="1"/>
    <col min="14357" max="14357" width="6.42578125" style="2" customWidth="1"/>
    <col min="14358" max="14358" width="5.85546875" style="2" customWidth="1"/>
    <col min="14359" max="14359" width="6.140625" style="2" customWidth="1"/>
    <col min="14360" max="14360" width="6.42578125" style="2" customWidth="1"/>
    <col min="14361" max="14362" width="6" style="2" customWidth="1"/>
    <col min="14363" max="14363" width="6.140625" style="2" customWidth="1"/>
    <col min="14364" max="14364" width="6.85546875" style="2" customWidth="1"/>
    <col min="14365" max="14366" width="5.42578125" style="2" customWidth="1"/>
    <col min="14367" max="14595" width="5.42578125" style="2"/>
    <col min="14596" max="14596" width="4.140625" style="2" customWidth="1"/>
    <col min="14597" max="14597" width="25.85546875" style="2" customWidth="1"/>
    <col min="14598" max="14598" width="5.85546875" style="2" customWidth="1"/>
    <col min="14599" max="14599" width="6.7109375" style="2" customWidth="1"/>
    <col min="14600" max="14600" width="6.140625" style="2" customWidth="1"/>
    <col min="14601" max="14601" width="5.85546875" style="2" customWidth="1"/>
    <col min="14602" max="14602" width="6.140625" style="2" customWidth="1"/>
    <col min="14603" max="14603" width="6.7109375" style="2" customWidth="1"/>
    <col min="14604" max="14605" width="6.42578125" style="2" customWidth="1"/>
    <col min="14606" max="14606" width="6" style="2" customWidth="1"/>
    <col min="14607" max="14607" width="6.140625" style="2" customWidth="1"/>
    <col min="14608" max="14608" width="5.85546875" style="2" customWidth="1"/>
    <col min="14609" max="14609" width="6.140625" style="2" customWidth="1"/>
    <col min="14610" max="14611" width="6" style="2" customWidth="1"/>
    <col min="14612" max="14612" width="5.85546875" style="2" customWidth="1"/>
    <col min="14613" max="14613" width="6.42578125" style="2" customWidth="1"/>
    <col min="14614" max="14614" width="5.85546875" style="2" customWidth="1"/>
    <col min="14615" max="14615" width="6.140625" style="2" customWidth="1"/>
    <col min="14616" max="14616" width="6.42578125" style="2" customWidth="1"/>
    <col min="14617" max="14618" width="6" style="2" customWidth="1"/>
    <col min="14619" max="14619" width="6.140625" style="2" customWidth="1"/>
    <col min="14620" max="14620" width="6.85546875" style="2" customWidth="1"/>
    <col min="14621" max="14622" width="5.42578125" style="2" customWidth="1"/>
    <col min="14623" max="14851" width="5.42578125" style="2"/>
    <col min="14852" max="14852" width="4.140625" style="2" customWidth="1"/>
    <col min="14853" max="14853" width="25.85546875" style="2" customWidth="1"/>
    <col min="14854" max="14854" width="5.85546875" style="2" customWidth="1"/>
    <col min="14855" max="14855" width="6.7109375" style="2" customWidth="1"/>
    <col min="14856" max="14856" width="6.140625" style="2" customWidth="1"/>
    <col min="14857" max="14857" width="5.85546875" style="2" customWidth="1"/>
    <col min="14858" max="14858" width="6.140625" style="2" customWidth="1"/>
    <col min="14859" max="14859" width="6.7109375" style="2" customWidth="1"/>
    <col min="14860" max="14861" width="6.42578125" style="2" customWidth="1"/>
    <col min="14862" max="14862" width="6" style="2" customWidth="1"/>
    <col min="14863" max="14863" width="6.140625" style="2" customWidth="1"/>
    <col min="14864" max="14864" width="5.85546875" style="2" customWidth="1"/>
    <col min="14865" max="14865" width="6.140625" style="2" customWidth="1"/>
    <col min="14866" max="14867" width="6" style="2" customWidth="1"/>
    <col min="14868" max="14868" width="5.85546875" style="2" customWidth="1"/>
    <col min="14869" max="14869" width="6.42578125" style="2" customWidth="1"/>
    <col min="14870" max="14870" width="5.85546875" style="2" customWidth="1"/>
    <col min="14871" max="14871" width="6.140625" style="2" customWidth="1"/>
    <col min="14872" max="14872" width="6.42578125" style="2" customWidth="1"/>
    <col min="14873" max="14874" width="6" style="2" customWidth="1"/>
    <col min="14875" max="14875" width="6.140625" style="2" customWidth="1"/>
    <col min="14876" max="14876" width="6.85546875" style="2" customWidth="1"/>
    <col min="14877" max="14878" width="5.42578125" style="2" customWidth="1"/>
    <col min="14879" max="15107" width="5.42578125" style="2"/>
    <col min="15108" max="15108" width="4.140625" style="2" customWidth="1"/>
    <col min="15109" max="15109" width="25.85546875" style="2" customWidth="1"/>
    <col min="15110" max="15110" width="5.85546875" style="2" customWidth="1"/>
    <col min="15111" max="15111" width="6.7109375" style="2" customWidth="1"/>
    <col min="15112" max="15112" width="6.140625" style="2" customWidth="1"/>
    <col min="15113" max="15113" width="5.85546875" style="2" customWidth="1"/>
    <col min="15114" max="15114" width="6.140625" style="2" customWidth="1"/>
    <col min="15115" max="15115" width="6.7109375" style="2" customWidth="1"/>
    <col min="15116" max="15117" width="6.42578125" style="2" customWidth="1"/>
    <col min="15118" max="15118" width="6" style="2" customWidth="1"/>
    <col min="15119" max="15119" width="6.140625" style="2" customWidth="1"/>
    <col min="15120" max="15120" width="5.85546875" style="2" customWidth="1"/>
    <col min="15121" max="15121" width="6.140625" style="2" customWidth="1"/>
    <col min="15122" max="15123" width="6" style="2" customWidth="1"/>
    <col min="15124" max="15124" width="5.85546875" style="2" customWidth="1"/>
    <col min="15125" max="15125" width="6.42578125" style="2" customWidth="1"/>
    <col min="15126" max="15126" width="5.85546875" style="2" customWidth="1"/>
    <col min="15127" max="15127" width="6.140625" style="2" customWidth="1"/>
    <col min="15128" max="15128" width="6.42578125" style="2" customWidth="1"/>
    <col min="15129" max="15130" width="6" style="2" customWidth="1"/>
    <col min="15131" max="15131" width="6.140625" style="2" customWidth="1"/>
    <col min="15132" max="15132" width="6.85546875" style="2" customWidth="1"/>
    <col min="15133" max="15134" width="5.42578125" style="2" customWidth="1"/>
    <col min="15135" max="15363" width="5.42578125" style="2"/>
    <col min="15364" max="15364" width="4.140625" style="2" customWidth="1"/>
    <col min="15365" max="15365" width="25.85546875" style="2" customWidth="1"/>
    <col min="15366" max="15366" width="5.85546875" style="2" customWidth="1"/>
    <col min="15367" max="15367" width="6.7109375" style="2" customWidth="1"/>
    <col min="15368" max="15368" width="6.140625" style="2" customWidth="1"/>
    <col min="15369" max="15369" width="5.85546875" style="2" customWidth="1"/>
    <col min="15370" max="15370" width="6.140625" style="2" customWidth="1"/>
    <col min="15371" max="15371" width="6.7109375" style="2" customWidth="1"/>
    <col min="15372" max="15373" width="6.42578125" style="2" customWidth="1"/>
    <col min="15374" max="15374" width="6" style="2" customWidth="1"/>
    <col min="15375" max="15375" width="6.140625" style="2" customWidth="1"/>
    <col min="15376" max="15376" width="5.85546875" style="2" customWidth="1"/>
    <col min="15377" max="15377" width="6.140625" style="2" customWidth="1"/>
    <col min="15378" max="15379" width="6" style="2" customWidth="1"/>
    <col min="15380" max="15380" width="5.85546875" style="2" customWidth="1"/>
    <col min="15381" max="15381" width="6.42578125" style="2" customWidth="1"/>
    <col min="15382" max="15382" width="5.85546875" style="2" customWidth="1"/>
    <col min="15383" max="15383" width="6.140625" style="2" customWidth="1"/>
    <col min="15384" max="15384" width="6.42578125" style="2" customWidth="1"/>
    <col min="15385" max="15386" width="6" style="2" customWidth="1"/>
    <col min="15387" max="15387" width="6.140625" style="2" customWidth="1"/>
    <col min="15388" max="15388" width="6.85546875" style="2" customWidth="1"/>
    <col min="15389" max="15390" width="5.42578125" style="2" customWidth="1"/>
    <col min="15391" max="15619" width="5.42578125" style="2"/>
    <col min="15620" max="15620" width="4.140625" style="2" customWidth="1"/>
    <col min="15621" max="15621" width="25.85546875" style="2" customWidth="1"/>
    <col min="15622" max="15622" width="5.85546875" style="2" customWidth="1"/>
    <col min="15623" max="15623" width="6.7109375" style="2" customWidth="1"/>
    <col min="15624" max="15624" width="6.140625" style="2" customWidth="1"/>
    <col min="15625" max="15625" width="5.85546875" style="2" customWidth="1"/>
    <col min="15626" max="15626" width="6.140625" style="2" customWidth="1"/>
    <col min="15627" max="15627" width="6.7109375" style="2" customWidth="1"/>
    <col min="15628" max="15629" width="6.42578125" style="2" customWidth="1"/>
    <col min="15630" max="15630" width="6" style="2" customWidth="1"/>
    <col min="15631" max="15631" width="6.140625" style="2" customWidth="1"/>
    <col min="15632" max="15632" width="5.85546875" style="2" customWidth="1"/>
    <col min="15633" max="15633" width="6.140625" style="2" customWidth="1"/>
    <col min="15634" max="15635" width="6" style="2" customWidth="1"/>
    <col min="15636" max="15636" width="5.85546875" style="2" customWidth="1"/>
    <col min="15637" max="15637" width="6.42578125" style="2" customWidth="1"/>
    <col min="15638" max="15638" width="5.85546875" style="2" customWidth="1"/>
    <col min="15639" max="15639" width="6.140625" style="2" customWidth="1"/>
    <col min="15640" max="15640" width="6.42578125" style="2" customWidth="1"/>
    <col min="15641" max="15642" width="6" style="2" customWidth="1"/>
    <col min="15643" max="15643" width="6.140625" style="2" customWidth="1"/>
    <col min="15644" max="15644" width="6.85546875" style="2" customWidth="1"/>
    <col min="15645" max="15646" width="5.42578125" style="2" customWidth="1"/>
    <col min="15647" max="15875" width="5.42578125" style="2"/>
    <col min="15876" max="15876" width="4.140625" style="2" customWidth="1"/>
    <col min="15877" max="15877" width="25.85546875" style="2" customWidth="1"/>
    <col min="15878" max="15878" width="5.85546875" style="2" customWidth="1"/>
    <col min="15879" max="15879" width="6.7109375" style="2" customWidth="1"/>
    <col min="15880" max="15880" width="6.140625" style="2" customWidth="1"/>
    <col min="15881" max="15881" width="5.85546875" style="2" customWidth="1"/>
    <col min="15882" max="15882" width="6.140625" style="2" customWidth="1"/>
    <col min="15883" max="15883" width="6.7109375" style="2" customWidth="1"/>
    <col min="15884" max="15885" width="6.42578125" style="2" customWidth="1"/>
    <col min="15886" max="15886" width="6" style="2" customWidth="1"/>
    <col min="15887" max="15887" width="6.140625" style="2" customWidth="1"/>
    <col min="15888" max="15888" width="5.85546875" style="2" customWidth="1"/>
    <col min="15889" max="15889" width="6.140625" style="2" customWidth="1"/>
    <col min="15890" max="15891" width="6" style="2" customWidth="1"/>
    <col min="15892" max="15892" width="5.85546875" style="2" customWidth="1"/>
    <col min="15893" max="15893" width="6.42578125" style="2" customWidth="1"/>
    <col min="15894" max="15894" width="5.85546875" style="2" customWidth="1"/>
    <col min="15895" max="15895" width="6.140625" style="2" customWidth="1"/>
    <col min="15896" max="15896" width="6.42578125" style="2" customWidth="1"/>
    <col min="15897" max="15898" width="6" style="2" customWidth="1"/>
    <col min="15899" max="15899" width="6.140625" style="2" customWidth="1"/>
    <col min="15900" max="15900" width="6.85546875" style="2" customWidth="1"/>
    <col min="15901" max="15902" width="5.42578125" style="2" customWidth="1"/>
    <col min="15903" max="16131" width="5.42578125" style="2"/>
    <col min="16132" max="16132" width="4.140625" style="2" customWidth="1"/>
    <col min="16133" max="16133" width="25.85546875" style="2" customWidth="1"/>
    <col min="16134" max="16134" width="5.85546875" style="2" customWidth="1"/>
    <col min="16135" max="16135" width="6.7109375" style="2" customWidth="1"/>
    <col min="16136" max="16136" width="6.140625" style="2" customWidth="1"/>
    <col min="16137" max="16137" width="5.85546875" style="2" customWidth="1"/>
    <col min="16138" max="16138" width="6.140625" style="2" customWidth="1"/>
    <col min="16139" max="16139" width="6.7109375" style="2" customWidth="1"/>
    <col min="16140" max="16141" width="6.42578125" style="2" customWidth="1"/>
    <col min="16142" max="16142" width="6" style="2" customWidth="1"/>
    <col min="16143" max="16143" width="6.140625" style="2" customWidth="1"/>
    <col min="16144" max="16144" width="5.85546875" style="2" customWidth="1"/>
    <col min="16145" max="16145" width="6.140625" style="2" customWidth="1"/>
    <col min="16146" max="16147" width="6" style="2" customWidth="1"/>
    <col min="16148" max="16148" width="5.85546875" style="2" customWidth="1"/>
    <col min="16149" max="16149" width="6.42578125" style="2" customWidth="1"/>
    <col min="16150" max="16150" width="5.85546875" style="2" customWidth="1"/>
    <col min="16151" max="16151" width="6.140625" style="2" customWidth="1"/>
    <col min="16152" max="16152" width="6.42578125" style="2" customWidth="1"/>
    <col min="16153" max="16154" width="6" style="2" customWidth="1"/>
    <col min="16155" max="16155" width="6.140625" style="2" customWidth="1"/>
    <col min="16156" max="16156" width="6.85546875" style="2" customWidth="1"/>
    <col min="16157" max="16158" width="5.42578125" style="2" customWidth="1"/>
    <col min="16159" max="16384" width="5.42578125" style="2"/>
  </cols>
  <sheetData>
    <row r="1" spans="1:30" s="1" customFormat="1" ht="24.95" customHeight="1" x14ac:dyDescent="0.2">
      <c r="A1" s="877" t="s">
        <v>698</v>
      </c>
      <c r="B1" s="877"/>
      <c r="C1" s="877"/>
      <c r="D1" s="877"/>
      <c r="E1" s="877"/>
      <c r="F1" s="877"/>
      <c r="G1" s="877"/>
      <c r="H1" s="877"/>
      <c r="I1" s="877"/>
      <c r="J1" s="877"/>
      <c r="K1" s="877"/>
      <c r="L1" s="877"/>
      <c r="M1" s="877"/>
      <c r="N1" s="877"/>
      <c r="O1" s="877"/>
      <c r="P1" s="877"/>
      <c r="Q1" s="877"/>
      <c r="R1" s="877"/>
      <c r="S1" s="877"/>
      <c r="T1" s="877"/>
      <c r="U1" s="877"/>
      <c r="V1" s="877"/>
      <c r="W1" s="877"/>
      <c r="X1" s="984" t="s">
        <v>136</v>
      </c>
      <c r="Y1" s="985"/>
      <c r="Z1" s="986"/>
      <c r="AA1" s="263"/>
      <c r="AB1" s="263"/>
      <c r="AC1" s="263"/>
    </row>
    <row r="2" spans="1:30" ht="15" customHeight="1" x14ac:dyDescent="0.25">
      <c r="A2" s="901"/>
      <c r="B2" s="901"/>
      <c r="T2" s="987" t="s">
        <v>391</v>
      </c>
      <c r="U2" s="987"/>
      <c r="V2" s="987"/>
      <c r="W2" s="987"/>
      <c r="X2" s="987"/>
      <c r="Y2" s="987"/>
      <c r="Z2" s="987"/>
    </row>
    <row r="3" spans="1:30" s="29" customFormat="1" ht="20.25" customHeight="1" x14ac:dyDescent="0.2">
      <c r="A3" s="968" t="s">
        <v>225</v>
      </c>
      <c r="B3" s="971" t="s">
        <v>163</v>
      </c>
      <c r="C3" s="885" t="s">
        <v>107</v>
      </c>
      <c r="D3" s="980" t="s">
        <v>164</v>
      </c>
      <c r="E3" s="981"/>
      <c r="F3" s="981"/>
      <c r="G3" s="981"/>
      <c r="H3" s="981"/>
      <c r="I3" s="981"/>
      <c r="J3" s="980" t="s">
        <v>165</v>
      </c>
      <c r="K3" s="981"/>
      <c r="L3" s="981"/>
      <c r="M3" s="981"/>
      <c r="N3" s="981"/>
      <c r="O3" s="981"/>
      <c r="P3" s="981"/>
      <c r="Q3" s="981"/>
      <c r="R3" s="981"/>
      <c r="S3" s="981"/>
      <c r="T3" s="977" t="s">
        <v>5</v>
      </c>
      <c r="U3" s="978"/>
      <c r="V3" s="978"/>
      <c r="W3" s="978"/>
      <c r="X3" s="978"/>
      <c r="Y3" s="978"/>
      <c r="Z3" s="979"/>
      <c r="AA3" s="264"/>
      <c r="AB3" s="264"/>
      <c r="AC3" s="264"/>
    </row>
    <row r="4" spans="1:30" s="21" customFormat="1" ht="20.25" customHeight="1" x14ac:dyDescent="0.2">
      <c r="A4" s="969"/>
      <c r="B4" s="972"/>
      <c r="C4" s="886"/>
      <c r="D4" s="982" t="s">
        <v>71</v>
      </c>
      <c r="E4" s="875" t="s">
        <v>141</v>
      </c>
      <c r="F4" s="875" t="s">
        <v>481</v>
      </c>
      <c r="G4" s="875" t="s">
        <v>227</v>
      </c>
      <c r="H4" s="875" t="s">
        <v>631</v>
      </c>
      <c r="I4" s="875" t="s">
        <v>632</v>
      </c>
      <c r="J4" s="875" t="s">
        <v>16</v>
      </c>
      <c r="K4" s="875" t="s">
        <v>235</v>
      </c>
      <c r="L4" s="875" t="s">
        <v>475</v>
      </c>
      <c r="M4" s="875" t="s">
        <v>382</v>
      </c>
      <c r="N4" s="875" t="s">
        <v>456</v>
      </c>
      <c r="O4" s="875" t="s">
        <v>74</v>
      </c>
      <c r="P4" s="875" t="s">
        <v>457</v>
      </c>
      <c r="Q4" s="875" t="s">
        <v>427</v>
      </c>
      <c r="R4" s="875" t="s">
        <v>451</v>
      </c>
      <c r="S4" s="875" t="s">
        <v>12</v>
      </c>
      <c r="T4" s="875" t="s">
        <v>367</v>
      </c>
      <c r="U4" s="875" t="s">
        <v>166</v>
      </c>
      <c r="V4" s="875" t="s">
        <v>167</v>
      </c>
      <c r="W4" s="875" t="s">
        <v>168</v>
      </c>
      <c r="X4" s="988" t="s">
        <v>15</v>
      </c>
      <c r="Y4" s="989"/>
      <c r="Z4" s="990"/>
      <c r="AA4" s="264"/>
      <c r="AB4" s="264"/>
      <c r="AC4" s="264"/>
      <c r="AD4" s="26"/>
    </row>
    <row r="5" spans="1:30" s="22" customFormat="1" ht="99" customHeight="1" x14ac:dyDescent="0.2">
      <c r="A5" s="969"/>
      <c r="B5" s="972"/>
      <c r="C5" s="887"/>
      <c r="D5" s="983"/>
      <c r="E5" s="876"/>
      <c r="F5" s="876"/>
      <c r="G5" s="876"/>
      <c r="H5" s="876"/>
      <c r="I5" s="876"/>
      <c r="J5" s="876"/>
      <c r="K5" s="876"/>
      <c r="L5" s="876"/>
      <c r="M5" s="876"/>
      <c r="N5" s="876"/>
      <c r="O5" s="876"/>
      <c r="P5" s="876"/>
      <c r="Q5" s="876"/>
      <c r="R5" s="876"/>
      <c r="S5" s="876"/>
      <c r="T5" s="876"/>
      <c r="U5" s="876"/>
      <c r="V5" s="876"/>
      <c r="W5" s="876"/>
      <c r="X5" s="173" t="s">
        <v>436</v>
      </c>
      <c r="Y5" s="174" t="s">
        <v>17</v>
      </c>
      <c r="Z5" s="175" t="s">
        <v>18</v>
      </c>
      <c r="AA5" s="289"/>
      <c r="AB5" s="289"/>
      <c r="AC5" s="289"/>
      <c r="AD5" s="289"/>
    </row>
    <row r="6" spans="1:30" s="23" customFormat="1" ht="15" customHeight="1" x14ac:dyDescent="0.2">
      <c r="A6" s="176">
        <v>1</v>
      </c>
      <c r="B6" s="176">
        <v>2</v>
      </c>
      <c r="C6" s="176">
        <v>3</v>
      </c>
      <c r="D6" s="176">
        <v>4</v>
      </c>
      <c r="E6" s="176">
        <v>5</v>
      </c>
      <c r="F6" s="176">
        <v>6</v>
      </c>
      <c r="G6" s="176">
        <v>7</v>
      </c>
      <c r="H6" s="176">
        <v>8</v>
      </c>
      <c r="I6" s="176">
        <v>9</v>
      </c>
      <c r="J6" s="176">
        <v>10</v>
      </c>
      <c r="K6" s="176">
        <v>11</v>
      </c>
      <c r="L6" s="176">
        <v>12</v>
      </c>
      <c r="M6" s="176">
        <v>13</v>
      </c>
      <c r="N6" s="176">
        <v>14</v>
      </c>
      <c r="O6" s="176">
        <v>15</v>
      </c>
      <c r="P6" s="176">
        <v>16</v>
      </c>
      <c r="Q6" s="176">
        <v>17</v>
      </c>
      <c r="R6" s="176">
        <v>18</v>
      </c>
      <c r="S6" s="176">
        <v>19</v>
      </c>
      <c r="T6" s="176">
        <v>20</v>
      </c>
      <c r="U6" s="176">
        <v>21</v>
      </c>
      <c r="V6" s="176">
        <v>22</v>
      </c>
      <c r="W6" s="176">
        <v>23</v>
      </c>
      <c r="X6" s="176">
        <v>24</v>
      </c>
      <c r="Y6" s="176">
        <v>25</v>
      </c>
      <c r="Z6" s="176">
        <v>26</v>
      </c>
    </row>
    <row r="7" spans="1:30" s="5" customFormat="1" ht="26.25" customHeight="1" x14ac:dyDescent="0.2">
      <c r="A7" s="142" t="s">
        <v>19</v>
      </c>
      <c r="B7" s="177" t="s">
        <v>331</v>
      </c>
      <c r="C7" s="292">
        <f t="shared" ref="C7:Z7" si="0">SUM(C8:C11)</f>
        <v>0</v>
      </c>
      <c r="D7" s="292">
        <f t="shared" si="0"/>
        <v>0</v>
      </c>
      <c r="E7" s="292">
        <f t="shared" si="0"/>
        <v>0</v>
      </c>
      <c r="F7" s="292">
        <f t="shared" si="0"/>
        <v>0</v>
      </c>
      <c r="G7" s="292">
        <f t="shared" si="0"/>
        <v>0</v>
      </c>
      <c r="H7" s="292">
        <f t="shared" si="0"/>
        <v>0</v>
      </c>
      <c r="I7" s="292">
        <f t="shared" si="0"/>
        <v>0</v>
      </c>
      <c r="J7" s="292">
        <f t="shared" si="0"/>
        <v>0</v>
      </c>
      <c r="K7" s="292">
        <f t="shared" si="0"/>
        <v>0</v>
      </c>
      <c r="L7" s="292">
        <f t="shared" si="0"/>
        <v>0</v>
      </c>
      <c r="M7" s="292">
        <f t="shared" si="0"/>
        <v>0</v>
      </c>
      <c r="N7" s="292">
        <f t="shared" si="0"/>
        <v>0</v>
      </c>
      <c r="O7" s="292">
        <f t="shared" si="0"/>
        <v>0</v>
      </c>
      <c r="P7" s="292">
        <f t="shared" si="0"/>
        <v>0</v>
      </c>
      <c r="Q7" s="292">
        <f t="shared" si="0"/>
        <v>0</v>
      </c>
      <c r="R7" s="292">
        <f t="shared" si="0"/>
        <v>0</v>
      </c>
      <c r="S7" s="292">
        <f t="shared" si="0"/>
        <v>0</v>
      </c>
      <c r="T7" s="292">
        <f t="shared" si="0"/>
        <v>0</v>
      </c>
      <c r="U7" s="292">
        <f t="shared" si="0"/>
        <v>0</v>
      </c>
      <c r="V7" s="292">
        <f t="shared" si="0"/>
        <v>0</v>
      </c>
      <c r="W7" s="292">
        <f t="shared" si="0"/>
        <v>0</v>
      </c>
      <c r="X7" s="292">
        <f t="shared" si="0"/>
        <v>0</v>
      </c>
      <c r="Y7" s="292">
        <f t="shared" si="0"/>
        <v>0</v>
      </c>
      <c r="Z7" s="292">
        <f t="shared" si="0"/>
        <v>0</v>
      </c>
      <c r="AA7" s="90" t="str">
        <f t="shared" ref="AA7:AA26" si="1">IF(AND(J7&lt;=C7,K7&lt;=C7,L7&lt;=C7,M7&lt;=C7,N7&lt;=C7,O7&lt;=C7,P7&lt;=C7,Q7&lt;=C7,R7&lt;=C7,S7&lt;=C7),"Đúng","Sai")</f>
        <v>Đúng</v>
      </c>
      <c r="AB7" s="90" t="str">
        <f t="shared" ref="AB7:AB26" si="2">IF(C7=T7+U7+V7+W7,"Đúng","Sai")</f>
        <v>Đúng</v>
      </c>
      <c r="AC7" s="90" t="str">
        <f>IF(W7=X7+Y7,"Đúng","Sai")</f>
        <v>Đúng</v>
      </c>
      <c r="AD7" s="90" t="str">
        <f>IF(Z7&lt;=Y7,"Đúng","Sai")</f>
        <v>Đúng</v>
      </c>
    </row>
    <row r="8" spans="1:30" s="5" customFormat="1" ht="15" customHeight="1" x14ac:dyDescent="0.2">
      <c r="A8" s="165"/>
      <c r="B8" s="178" t="s">
        <v>120</v>
      </c>
      <c r="C8" s="221">
        <f>SUM(D8:I8)</f>
        <v>0</v>
      </c>
      <c r="D8" s="353"/>
      <c r="E8" s="333"/>
      <c r="F8" s="333"/>
      <c r="G8" s="333"/>
      <c r="H8" s="658"/>
      <c r="I8" s="658"/>
      <c r="J8" s="353"/>
      <c r="K8" s="353"/>
      <c r="L8" s="353"/>
      <c r="M8" s="353"/>
      <c r="N8" s="353"/>
      <c r="O8" s="353"/>
      <c r="P8" s="353"/>
      <c r="Q8" s="353"/>
      <c r="R8" s="353"/>
      <c r="S8" s="353"/>
      <c r="T8" s="353"/>
      <c r="U8" s="353"/>
      <c r="V8" s="353"/>
      <c r="W8" s="353"/>
      <c r="X8" s="353"/>
      <c r="Y8" s="353"/>
      <c r="Z8" s="353"/>
      <c r="AA8" s="90" t="str">
        <f t="shared" si="1"/>
        <v>Đúng</v>
      </c>
      <c r="AB8" s="90" t="str">
        <f t="shared" si="2"/>
        <v>Đúng</v>
      </c>
      <c r="AC8" s="90" t="str">
        <f t="shared" ref="AC8:AC26" si="3">IF(W8=X8+Y8,"Đúng","Sai")</f>
        <v>Đúng</v>
      </c>
      <c r="AD8" s="90" t="str">
        <f t="shared" ref="AD8:AD26" si="4">IF(Z8&lt;=Y8,"Đúng","Sai")</f>
        <v>Đúng</v>
      </c>
    </row>
    <row r="9" spans="1:30" s="5" customFormat="1" ht="15" customHeight="1" x14ac:dyDescent="0.2">
      <c r="A9" s="140"/>
      <c r="B9" s="138" t="s">
        <v>21</v>
      </c>
      <c r="C9" s="221">
        <f t="shared" ref="C9:C11" si="5">SUM(D9:I9)</f>
        <v>0</v>
      </c>
      <c r="D9" s="74"/>
      <c r="E9" s="74"/>
      <c r="F9" s="334"/>
      <c r="G9" s="334"/>
      <c r="H9" s="659"/>
      <c r="I9" s="659"/>
      <c r="J9" s="74"/>
      <c r="K9" s="74"/>
      <c r="L9" s="74"/>
      <c r="M9" s="74"/>
      <c r="N9" s="74"/>
      <c r="O9" s="74"/>
      <c r="P9" s="74"/>
      <c r="Q9" s="74"/>
      <c r="R9" s="74"/>
      <c r="S9" s="74"/>
      <c r="T9" s="74"/>
      <c r="U9" s="74"/>
      <c r="V9" s="74"/>
      <c r="W9" s="74"/>
      <c r="X9" s="74"/>
      <c r="Y9" s="74"/>
      <c r="Z9" s="74"/>
      <c r="AA9" s="90" t="str">
        <f t="shared" si="1"/>
        <v>Đúng</v>
      </c>
      <c r="AB9" s="90" t="str">
        <f t="shared" si="2"/>
        <v>Đúng</v>
      </c>
      <c r="AC9" s="90" t="str">
        <f t="shared" si="3"/>
        <v>Đúng</v>
      </c>
      <c r="AD9" s="90" t="str">
        <f t="shared" si="4"/>
        <v>Đúng</v>
      </c>
    </row>
    <row r="10" spans="1:30" s="5" customFormat="1" ht="18.75" customHeight="1" x14ac:dyDescent="0.2">
      <c r="A10" s="140"/>
      <c r="B10" s="138" t="s">
        <v>479</v>
      </c>
      <c r="C10" s="221">
        <f t="shared" si="5"/>
        <v>0</v>
      </c>
      <c r="D10" s="74"/>
      <c r="E10" s="74"/>
      <c r="F10" s="74"/>
      <c r="G10" s="334"/>
      <c r="H10" s="659"/>
      <c r="I10" s="659"/>
      <c r="J10" s="74"/>
      <c r="K10" s="74"/>
      <c r="L10" s="74"/>
      <c r="M10" s="74"/>
      <c r="N10" s="74"/>
      <c r="O10" s="74"/>
      <c r="P10" s="74"/>
      <c r="Q10" s="74"/>
      <c r="R10" s="74"/>
      <c r="S10" s="74"/>
      <c r="T10" s="74"/>
      <c r="U10" s="74"/>
      <c r="V10" s="74"/>
      <c r="W10" s="74"/>
      <c r="X10" s="74"/>
      <c r="Y10" s="74"/>
      <c r="Z10" s="74"/>
      <c r="AA10" s="90" t="str">
        <f t="shared" si="1"/>
        <v>Đúng</v>
      </c>
      <c r="AB10" s="90" t="str">
        <f t="shared" si="2"/>
        <v>Đúng</v>
      </c>
      <c r="AC10" s="90" t="str">
        <f t="shared" si="3"/>
        <v>Đúng</v>
      </c>
      <c r="AD10" s="90" t="str">
        <f t="shared" si="4"/>
        <v>Đúng</v>
      </c>
    </row>
    <row r="11" spans="1:30" s="5" customFormat="1" ht="15" customHeight="1" x14ac:dyDescent="0.2">
      <c r="A11" s="179"/>
      <c r="B11" s="180" t="s">
        <v>22</v>
      </c>
      <c r="C11" s="221">
        <f t="shared" si="5"/>
        <v>0</v>
      </c>
      <c r="D11" s="77"/>
      <c r="E11" s="77"/>
      <c r="F11" s="77"/>
      <c r="G11" s="77"/>
      <c r="H11" s="77"/>
      <c r="I11" s="660"/>
      <c r="J11" s="77"/>
      <c r="K11" s="77"/>
      <c r="L11" s="77"/>
      <c r="M11" s="77"/>
      <c r="N11" s="77"/>
      <c r="O11" s="77"/>
      <c r="P11" s="77"/>
      <c r="Q11" s="77"/>
      <c r="R11" s="77"/>
      <c r="S11" s="77"/>
      <c r="T11" s="77"/>
      <c r="U11" s="77"/>
      <c r="V11" s="74"/>
      <c r="W11" s="74"/>
      <c r="X11" s="77"/>
      <c r="Y11" s="77"/>
      <c r="Z11" s="77"/>
      <c r="AA11" s="90" t="str">
        <f t="shared" si="1"/>
        <v>Đúng</v>
      </c>
      <c r="AB11" s="90" t="str">
        <f t="shared" si="2"/>
        <v>Đúng</v>
      </c>
      <c r="AC11" s="90" t="str">
        <f t="shared" si="3"/>
        <v>Đúng</v>
      </c>
      <c r="AD11" s="90" t="str">
        <f t="shared" si="4"/>
        <v>Đúng</v>
      </c>
    </row>
    <row r="12" spans="1:30" s="5" customFormat="1" ht="15" customHeight="1" x14ac:dyDescent="0.2">
      <c r="A12" s="161" t="s">
        <v>23</v>
      </c>
      <c r="B12" s="181" t="s">
        <v>24</v>
      </c>
      <c r="C12" s="292">
        <f t="shared" ref="C12:Z12" si="6">SUM(C13:C18)</f>
        <v>0</v>
      </c>
      <c r="D12" s="292">
        <f t="shared" si="6"/>
        <v>0</v>
      </c>
      <c r="E12" s="292">
        <f t="shared" si="6"/>
        <v>0</v>
      </c>
      <c r="F12" s="292">
        <f t="shared" si="6"/>
        <v>0</v>
      </c>
      <c r="G12" s="292">
        <f t="shared" si="6"/>
        <v>0</v>
      </c>
      <c r="H12" s="292">
        <f t="shared" si="6"/>
        <v>0</v>
      </c>
      <c r="I12" s="292">
        <f t="shared" si="6"/>
        <v>0</v>
      </c>
      <c r="J12" s="292">
        <f t="shared" si="6"/>
        <v>0</v>
      </c>
      <c r="K12" s="292">
        <f t="shared" si="6"/>
        <v>0</v>
      </c>
      <c r="L12" s="292">
        <f t="shared" si="6"/>
        <v>0</v>
      </c>
      <c r="M12" s="292">
        <f t="shared" si="6"/>
        <v>0</v>
      </c>
      <c r="N12" s="292">
        <f t="shared" si="6"/>
        <v>0</v>
      </c>
      <c r="O12" s="292">
        <f t="shared" si="6"/>
        <v>0</v>
      </c>
      <c r="P12" s="292">
        <f t="shared" si="6"/>
        <v>0</v>
      </c>
      <c r="Q12" s="292">
        <f t="shared" si="6"/>
        <v>0</v>
      </c>
      <c r="R12" s="292">
        <f t="shared" si="6"/>
        <v>0</v>
      </c>
      <c r="S12" s="292">
        <f t="shared" si="6"/>
        <v>0</v>
      </c>
      <c r="T12" s="292">
        <f t="shared" si="6"/>
        <v>0</v>
      </c>
      <c r="U12" s="292">
        <f t="shared" si="6"/>
        <v>0</v>
      </c>
      <c r="V12" s="292">
        <f t="shared" si="6"/>
        <v>0</v>
      </c>
      <c r="W12" s="292">
        <f t="shared" si="6"/>
        <v>0</v>
      </c>
      <c r="X12" s="292">
        <f t="shared" si="6"/>
        <v>0</v>
      </c>
      <c r="Y12" s="292">
        <f t="shared" si="6"/>
        <v>0</v>
      </c>
      <c r="Z12" s="292">
        <f t="shared" si="6"/>
        <v>0</v>
      </c>
      <c r="AA12" s="90" t="str">
        <f t="shared" si="1"/>
        <v>Đúng</v>
      </c>
      <c r="AB12" s="90" t="str">
        <f t="shared" si="2"/>
        <v>Đúng</v>
      </c>
      <c r="AC12" s="90" t="str">
        <f t="shared" si="3"/>
        <v>Đúng</v>
      </c>
      <c r="AD12" s="90" t="str">
        <f t="shared" si="4"/>
        <v>Đúng</v>
      </c>
    </row>
    <row r="13" spans="1:30" s="5" customFormat="1" ht="15" customHeight="1" x14ac:dyDescent="0.2">
      <c r="A13" s="163"/>
      <c r="B13" s="182" t="s">
        <v>78</v>
      </c>
      <c r="C13" s="221">
        <f>SUM(D13:I13)</f>
        <v>0</v>
      </c>
      <c r="D13" s="353"/>
      <c r="E13" s="333"/>
      <c r="F13" s="333"/>
      <c r="G13" s="333"/>
      <c r="H13" s="658"/>
      <c r="I13" s="658"/>
      <c r="J13" s="353"/>
      <c r="K13" s="353"/>
      <c r="L13" s="353"/>
      <c r="M13" s="353"/>
      <c r="N13" s="353"/>
      <c r="O13" s="353"/>
      <c r="P13" s="353"/>
      <c r="Q13" s="353"/>
      <c r="R13" s="353"/>
      <c r="S13" s="353"/>
      <c r="T13" s="353"/>
      <c r="U13" s="353"/>
      <c r="V13" s="74"/>
      <c r="W13" s="74"/>
      <c r="X13" s="353"/>
      <c r="Y13" s="353"/>
      <c r="Z13" s="353"/>
      <c r="AA13" s="90" t="str">
        <f t="shared" si="1"/>
        <v>Đúng</v>
      </c>
      <c r="AB13" s="90" t="str">
        <f t="shared" si="2"/>
        <v>Đúng</v>
      </c>
      <c r="AC13" s="90" t="str">
        <f t="shared" si="3"/>
        <v>Đúng</v>
      </c>
      <c r="AD13" s="90" t="str">
        <f t="shared" si="4"/>
        <v>Đúng</v>
      </c>
    </row>
    <row r="14" spans="1:30" s="5" customFormat="1" ht="15" customHeight="1" x14ac:dyDescent="0.2">
      <c r="A14" s="183"/>
      <c r="B14" s="148" t="s">
        <v>133</v>
      </c>
      <c r="C14" s="221">
        <f t="shared" ref="C14:C18" si="7">SUM(D14:I14)</f>
        <v>0</v>
      </c>
      <c r="D14" s="74"/>
      <c r="E14" s="74"/>
      <c r="F14" s="334"/>
      <c r="G14" s="334"/>
      <c r="H14" s="659"/>
      <c r="I14" s="659"/>
      <c r="J14" s="74"/>
      <c r="K14" s="74"/>
      <c r="L14" s="74"/>
      <c r="M14" s="74"/>
      <c r="N14" s="74"/>
      <c r="O14" s="74"/>
      <c r="P14" s="74"/>
      <c r="Q14" s="74"/>
      <c r="R14" s="74"/>
      <c r="S14" s="74"/>
      <c r="T14" s="74"/>
      <c r="U14" s="74"/>
      <c r="V14" s="74"/>
      <c r="W14" s="74"/>
      <c r="X14" s="74"/>
      <c r="Y14" s="74"/>
      <c r="Z14" s="74"/>
      <c r="AA14" s="90" t="str">
        <f t="shared" si="1"/>
        <v>Đúng</v>
      </c>
      <c r="AB14" s="90" t="str">
        <f t="shared" si="2"/>
        <v>Đúng</v>
      </c>
      <c r="AC14" s="90" t="str">
        <f t="shared" si="3"/>
        <v>Đúng</v>
      </c>
      <c r="AD14" s="90" t="str">
        <f t="shared" si="4"/>
        <v>Đúng</v>
      </c>
    </row>
    <row r="15" spans="1:30" s="5" customFormat="1" ht="24" x14ac:dyDescent="0.2">
      <c r="A15" s="183"/>
      <c r="B15" s="138" t="s">
        <v>480</v>
      </c>
      <c r="C15" s="221">
        <f t="shared" si="7"/>
        <v>0</v>
      </c>
      <c r="D15" s="74"/>
      <c r="E15" s="74"/>
      <c r="F15" s="74"/>
      <c r="G15" s="334"/>
      <c r="H15" s="659"/>
      <c r="I15" s="659"/>
      <c r="J15" s="74"/>
      <c r="K15" s="74"/>
      <c r="L15" s="74"/>
      <c r="M15" s="74"/>
      <c r="N15" s="74"/>
      <c r="O15" s="74"/>
      <c r="P15" s="74"/>
      <c r="Q15" s="74"/>
      <c r="R15" s="74"/>
      <c r="S15" s="74"/>
      <c r="T15" s="74"/>
      <c r="U15" s="74"/>
      <c r="V15" s="74"/>
      <c r="W15" s="74"/>
      <c r="X15" s="74"/>
      <c r="Y15" s="74"/>
      <c r="Z15" s="74"/>
      <c r="AA15" s="90" t="str">
        <f t="shared" si="1"/>
        <v>Đúng</v>
      </c>
      <c r="AB15" s="90" t="str">
        <f t="shared" si="2"/>
        <v>Đúng</v>
      </c>
      <c r="AC15" s="90" t="str">
        <f t="shared" si="3"/>
        <v>Đúng</v>
      </c>
      <c r="AD15" s="90" t="str">
        <f t="shared" si="4"/>
        <v>Đúng</v>
      </c>
    </row>
    <row r="16" spans="1:30" s="5" customFormat="1" ht="15" customHeight="1" x14ac:dyDescent="0.2">
      <c r="A16" s="183"/>
      <c r="B16" s="148" t="s">
        <v>485</v>
      </c>
      <c r="C16" s="221">
        <f t="shared" si="7"/>
        <v>0</v>
      </c>
      <c r="D16" s="355"/>
      <c r="E16" s="355"/>
      <c r="F16" s="355"/>
      <c r="G16" s="355"/>
      <c r="H16" s="355"/>
      <c r="I16" s="661"/>
      <c r="J16" s="355"/>
      <c r="K16" s="355"/>
      <c r="L16" s="355"/>
      <c r="M16" s="355"/>
      <c r="N16" s="355"/>
      <c r="O16" s="355"/>
      <c r="P16" s="355"/>
      <c r="Q16" s="355"/>
      <c r="R16" s="355"/>
      <c r="S16" s="355"/>
      <c r="T16" s="355"/>
      <c r="U16" s="355"/>
      <c r="V16" s="74"/>
      <c r="W16" s="74"/>
      <c r="X16" s="355"/>
      <c r="Y16" s="355"/>
      <c r="Z16" s="355"/>
      <c r="AA16" s="90" t="str">
        <f t="shared" si="1"/>
        <v>Đúng</v>
      </c>
      <c r="AB16" s="90" t="str">
        <f t="shared" si="2"/>
        <v>Đúng</v>
      </c>
      <c r="AC16" s="90" t="str">
        <f t="shared" si="3"/>
        <v>Đúng</v>
      </c>
      <c r="AD16" s="90" t="str">
        <f t="shared" si="4"/>
        <v>Đúng</v>
      </c>
    </row>
    <row r="17" spans="1:30" s="5" customFormat="1" ht="15" customHeight="1" x14ac:dyDescent="0.2">
      <c r="A17" s="140"/>
      <c r="B17" s="138" t="s">
        <v>343</v>
      </c>
      <c r="C17" s="221">
        <f t="shared" si="7"/>
        <v>0</v>
      </c>
      <c r="D17" s="74"/>
      <c r="E17" s="74"/>
      <c r="F17" s="74"/>
      <c r="G17" s="74"/>
      <c r="H17" s="74"/>
      <c r="I17" s="659"/>
      <c r="J17" s="74"/>
      <c r="K17" s="74"/>
      <c r="L17" s="74"/>
      <c r="M17" s="74"/>
      <c r="N17" s="74"/>
      <c r="O17" s="74"/>
      <c r="P17" s="74"/>
      <c r="Q17" s="74"/>
      <c r="R17" s="74"/>
      <c r="S17" s="74"/>
      <c r="T17" s="74"/>
      <c r="U17" s="74"/>
      <c r="V17" s="74"/>
      <c r="W17" s="74"/>
      <c r="X17" s="74"/>
      <c r="Y17" s="74"/>
      <c r="Z17" s="74"/>
      <c r="AA17" s="90" t="str">
        <f t="shared" si="1"/>
        <v>Đúng</v>
      </c>
      <c r="AB17" s="90" t="str">
        <f t="shared" si="2"/>
        <v>Đúng</v>
      </c>
      <c r="AC17" s="90" t="str">
        <f t="shared" si="3"/>
        <v>Đúng</v>
      </c>
      <c r="AD17" s="90" t="str">
        <f t="shared" si="4"/>
        <v>Đúng</v>
      </c>
    </row>
    <row r="18" spans="1:30" s="5" customFormat="1" ht="15" customHeight="1" x14ac:dyDescent="0.2">
      <c r="A18" s="169"/>
      <c r="B18" s="172" t="s">
        <v>92</v>
      </c>
      <c r="C18" s="221">
        <f t="shared" si="7"/>
        <v>0</v>
      </c>
      <c r="D18" s="76"/>
      <c r="E18" s="76"/>
      <c r="F18" s="76"/>
      <c r="G18" s="76"/>
      <c r="H18" s="76"/>
      <c r="I18" s="662"/>
      <c r="J18" s="76"/>
      <c r="K18" s="76"/>
      <c r="L18" s="76"/>
      <c r="M18" s="76"/>
      <c r="N18" s="76"/>
      <c r="O18" s="76"/>
      <c r="P18" s="76"/>
      <c r="Q18" s="76"/>
      <c r="R18" s="76"/>
      <c r="S18" s="76"/>
      <c r="T18" s="76"/>
      <c r="U18" s="76"/>
      <c r="V18" s="74"/>
      <c r="W18" s="74"/>
      <c r="X18" s="76"/>
      <c r="Y18" s="76"/>
      <c r="Z18" s="76"/>
      <c r="AA18" s="90" t="str">
        <f t="shared" si="1"/>
        <v>Đúng</v>
      </c>
      <c r="AB18" s="90" t="str">
        <f t="shared" si="2"/>
        <v>Đúng</v>
      </c>
      <c r="AC18" s="90" t="str">
        <f t="shared" si="3"/>
        <v>Đúng</v>
      </c>
      <c r="AD18" s="90" t="str">
        <f t="shared" si="4"/>
        <v>Đúng</v>
      </c>
    </row>
    <row r="19" spans="1:30" s="5" customFormat="1" ht="15" customHeight="1" x14ac:dyDescent="0.2">
      <c r="A19" s="161" t="s">
        <v>28</v>
      </c>
      <c r="B19" s="181" t="s">
        <v>29</v>
      </c>
      <c r="C19" s="292">
        <f t="shared" ref="C19:Z19" si="8">SUM(C20:C26)</f>
        <v>0</v>
      </c>
      <c r="D19" s="292">
        <f t="shared" si="8"/>
        <v>0</v>
      </c>
      <c r="E19" s="292">
        <f t="shared" si="8"/>
        <v>0</v>
      </c>
      <c r="F19" s="292">
        <f t="shared" si="8"/>
        <v>0</v>
      </c>
      <c r="G19" s="292">
        <f t="shared" si="8"/>
        <v>0</v>
      </c>
      <c r="H19" s="292">
        <f t="shared" si="8"/>
        <v>0</v>
      </c>
      <c r="I19" s="292">
        <f t="shared" si="8"/>
        <v>0</v>
      </c>
      <c r="J19" s="292">
        <f t="shared" si="8"/>
        <v>0</v>
      </c>
      <c r="K19" s="292">
        <f t="shared" si="8"/>
        <v>0</v>
      </c>
      <c r="L19" s="292">
        <f t="shared" si="8"/>
        <v>0</v>
      </c>
      <c r="M19" s="292">
        <f t="shared" si="8"/>
        <v>0</v>
      </c>
      <c r="N19" s="292">
        <f t="shared" si="8"/>
        <v>0</v>
      </c>
      <c r="O19" s="292">
        <f t="shared" si="8"/>
        <v>0</v>
      </c>
      <c r="P19" s="292">
        <f t="shared" si="8"/>
        <v>0</v>
      </c>
      <c r="Q19" s="292">
        <f t="shared" si="8"/>
        <v>0</v>
      </c>
      <c r="R19" s="292">
        <f t="shared" si="8"/>
        <v>0</v>
      </c>
      <c r="S19" s="292">
        <f t="shared" si="8"/>
        <v>0</v>
      </c>
      <c r="T19" s="292">
        <f t="shared" si="8"/>
        <v>0</v>
      </c>
      <c r="U19" s="292">
        <f t="shared" si="8"/>
        <v>0</v>
      </c>
      <c r="V19" s="292">
        <f t="shared" si="8"/>
        <v>0</v>
      </c>
      <c r="W19" s="292">
        <f t="shared" si="8"/>
        <v>0</v>
      </c>
      <c r="X19" s="292">
        <f t="shared" si="8"/>
        <v>0</v>
      </c>
      <c r="Y19" s="292">
        <f t="shared" si="8"/>
        <v>0</v>
      </c>
      <c r="Z19" s="292">
        <f t="shared" si="8"/>
        <v>0</v>
      </c>
      <c r="AA19" s="90" t="str">
        <f t="shared" si="1"/>
        <v>Đúng</v>
      </c>
      <c r="AB19" s="90" t="str">
        <f t="shared" si="2"/>
        <v>Đúng</v>
      </c>
      <c r="AC19" s="90" t="str">
        <f t="shared" si="3"/>
        <v>Đúng</v>
      </c>
      <c r="AD19" s="90" t="str">
        <f t="shared" si="4"/>
        <v>Đúng</v>
      </c>
    </row>
    <row r="20" spans="1:30" s="5" customFormat="1" ht="15" customHeight="1" x14ac:dyDescent="0.2">
      <c r="A20" s="164"/>
      <c r="B20" s="182" t="s">
        <v>30</v>
      </c>
      <c r="C20" s="221">
        <f>SUM(D20:I20)</f>
        <v>0</v>
      </c>
      <c r="D20" s="355"/>
      <c r="E20" s="355"/>
      <c r="F20" s="355"/>
      <c r="G20" s="355"/>
      <c r="H20" s="355"/>
      <c r="I20" s="355"/>
      <c r="J20" s="355"/>
      <c r="K20" s="355"/>
      <c r="L20" s="355"/>
      <c r="M20" s="355"/>
      <c r="N20" s="355"/>
      <c r="O20" s="355"/>
      <c r="P20" s="355"/>
      <c r="Q20" s="355"/>
      <c r="R20" s="355"/>
      <c r="S20" s="355"/>
      <c r="T20" s="355"/>
      <c r="U20" s="355"/>
      <c r="V20" s="74"/>
      <c r="W20" s="74"/>
      <c r="X20" s="355"/>
      <c r="Y20" s="355"/>
      <c r="Z20" s="355"/>
      <c r="AA20" s="90" t="str">
        <f t="shared" si="1"/>
        <v>Đúng</v>
      </c>
      <c r="AB20" s="90" t="str">
        <f t="shared" si="2"/>
        <v>Đúng</v>
      </c>
      <c r="AC20" s="90" t="str">
        <f t="shared" si="3"/>
        <v>Đúng</v>
      </c>
      <c r="AD20" s="90" t="str">
        <f t="shared" si="4"/>
        <v>Đúng</v>
      </c>
    </row>
    <row r="21" spans="1:30" s="5" customFormat="1" ht="15" customHeight="1" x14ac:dyDescent="0.2">
      <c r="A21" s="140"/>
      <c r="B21" s="138" t="s">
        <v>79</v>
      </c>
      <c r="C21" s="221">
        <f t="shared" ref="C21:C26" si="9">SUM(D21:I21)</f>
        <v>0</v>
      </c>
      <c r="D21" s="74"/>
      <c r="E21" s="74"/>
      <c r="F21" s="74"/>
      <c r="G21" s="74"/>
      <c r="H21" s="74"/>
      <c r="I21" s="74"/>
      <c r="J21" s="74"/>
      <c r="K21" s="74"/>
      <c r="L21" s="74"/>
      <c r="M21" s="74"/>
      <c r="N21" s="74"/>
      <c r="O21" s="74"/>
      <c r="P21" s="74"/>
      <c r="Q21" s="74"/>
      <c r="R21" s="74"/>
      <c r="S21" s="74"/>
      <c r="T21" s="74"/>
      <c r="U21" s="74"/>
      <c r="V21" s="74"/>
      <c r="W21" s="74"/>
      <c r="X21" s="74"/>
      <c r="Y21" s="74"/>
      <c r="Z21" s="74"/>
      <c r="AA21" s="90" t="str">
        <f t="shared" si="1"/>
        <v>Đúng</v>
      </c>
      <c r="AB21" s="90" t="str">
        <f t="shared" si="2"/>
        <v>Đúng</v>
      </c>
      <c r="AC21" s="90" t="str">
        <f t="shared" si="3"/>
        <v>Đúng</v>
      </c>
      <c r="AD21" s="90" t="str">
        <f t="shared" si="4"/>
        <v>Đúng</v>
      </c>
    </row>
    <row r="22" spans="1:30" s="5" customFormat="1" ht="15" customHeight="1" x14ac:dyDescent="0.2">
      <c r="A22" s="140"/>
      <c r="B22" s="138" t="s">
        <v>31</v>
      </c>
      <c r="C22" s="221">
        <f t="shared" si="9"/>
        <v>0</v>
      </c>
      <c r="D22" s="74"/>
      <c r="E22" s="74"/>
      <c r="F22" s="74"/>
      <c r="G22" s="74"/>
      <c r="H22" s="74"/>
      <c r="I22" s="74"/>
      <c r="J22" s="74"/>
      <c r="K22" s="74"/>
      <c r="L22" s="74"/>
      <c r="M22" s="74"/>
      <c r="N22" s="74"/>
      <c r="O22" s="74"/>
      <c r="P22" s="74"/>
      <c r="Q22" s="74"/>
      <c r="R22" s="74"/>
      <c r="S22" s="74"/>
      <c r="T22" s="74"/>
      <c r="U22" s="74"/>
      <c r="V22" s="74"/>
      <c r="W22" s="74"/>
      <c r="X22" s="74"/>
      <c r="Y22" s="74"/>
      <c r="Z22" s="74"/>
      <c r="AA22" s="90" t="str">
        <f t="shared" si="1"/>
        <v>Đúng</v>
      </c>
      <c r="AB22" s="90" t="str">
        <f t="shared" si="2"/>
        <v>Đúng</v>
      </c>
      <c r="AC22" s="90" t="str">
        <f t="shared" si="3"/>
        <v>Đúng</v>
      </c>
      <c r="AD22" s="90" t="str">
        <f t="shared" si="4"/>
        <v>Đúng</v>
      </c>
    </row>
    <row r="23" spans="1:30" s="5" customFormat="1" ht="15" customHeight="1" x14ac:dyDescent="0.2">
      <c r="A23" s="140"/>
      <c r="B23" s="138" t="s">
        <v>32</v>
      </c>
      <c r="C23" s="221">
        <f t="shared" si="9"/>
        <v>0</v>
      </c>
      <c r="D23" s="74"/>
      <c r="E23" s="74"/>
      <c r="F23" s="74"/>
      <c r="G23" s="74"/>
      <c r="H23" s="74"/>
      <c r="I23" s="74"/>
      <c r="J23" s="74"/>
      <c r="K23" s="74"/>
      <c r="L23" s="74"/>
      <c r="M23" s="74"/>
      <c r="N23" s="74"/>
      <c r="O23" s="74"/>
      <c r="P23" s="74"/>
      <c r="Q23" s="74"/>
      <c r="R23" s="74"/>
      <c r="S23" s="74"/>
      <c r="T23" s="74"/>
      <c r="U23" s="74"/>
      <c r="V23" s="74"/>
      <c r="W23" s="74"/>
      <c r="X23" s="74"/>
      <c r="Y23" s="74"/>
      <c r="Z23" s="74"/>
      <c r="AA23" s="90" t="str">
        <f t="shared" si="1"/>
        <v>Đúng</v>
      </c>
      <c r="AB23" s="90" t="str">
        <f t="shared" si="2"/>
        <v>Đúng</v>
      </c>
      <c r="AC23" s="90" t="str">
        <f t="shared" si="3"/>
        <v>Đúng</v>
      </c>
      <c r="AD23" s="90" t="str">
        <f t="shared" si="4"/>
        <v>Đúng</v>
      </c>
    </row>
    <row r="24" spans="1:30" s="5" customFormat="1" ht="15" customHeight="1" x14ac:dyDescent="0.2">
      <c r="A24" s="140"/>
      <c r="B24" s="138" t="s">
        <v>342</v>
      </c>
      <c r="C24" s="221">
        <f t="shared" si="9"/>
        <v>0</v>
      </c>
      <c r="D24" s="74"/>
      <c r="E24" s="74"/>
      <c r="F24" s="74"/>
      <c r="G24" s="74"/>
      <c r="H24" s="74"/>
      <c r="I24" s="74"/>
      <c r="J24" s="74"/>
      <c r="K24" s="74"/>
      <c r="L24" s="74"/>
      <c r="M24" s="74"/>
      <c r="N24" s="74"/>
      <c r="O24" s="74"/>
      <c r="P24" s="74"/>
      <c r="Q24" s="74"/>
      <c r="R24" s="74"/>
      <c r="S24" s="74"/>
      <c r="T24" s="74"/>
      <c r="U24" s="74"/>
      <c r="V24" s="74"/>
      <c r="W24" s="74"/>
      <c r="X24" s="74"/>
      <c r="Y24" s="74"/>
      <c r="Z24" s="74"/>
      <c r="AA24" s="90" t="str">
        <f t="shared" si="1"/>
        <v>Đúng</v>
      </c>
      <c r="AB24" s="90" t="str">
        <f t="shared" si="2"/>
        <v>Đúng</v>
      </c>
      <c r="AC24" s="90" t="str">
        <f t="shared" si="3"/>
        <v>Đúng</v>
      </c>
      <c r="AD24" s="90" t="str">
        <f t="shared" si="4"/>
        <v>Đúng</v>
      </c>
    </row>
    <row r="25" spans="1:30" s="5" customFormat="1" ht="15" customHeight="1" x14ac:dyDescent="0.2">
      <c r="A25" s="140"/>
      <c r="B25" s="138" t="s">
        <v>33</v>
      </c>
      <c r="C25" s="221">
        <f t="shared" si="9"/>
        <v>0</v>
      </c>
      <c r="D25" s="74"/>
      <c r="E25" s="74"/>
      <c r="F25" s="74"/>
      <c r="G25" s="74"/>
      <c r="H25" s="74"/>
      <c r="I25" s="74"/>
      <c r="J25" s="74"/>
      <c r="K25" s="74"/>
      <c r="L25" s="74"/>
      <c r="M25" s="74"/>
      <c r="N25" s="74"/>
      <c r="O25" s="74"/>
      <c r="P25" s="74"/>
      <c r="Q25" s="74"/>
      <c r="R25" s="74"/>
      <c r="S25" s="74"/>
      <c r="T25" s="74"/>
      <c r="U25" s="74"/>
      <c r="V25" s="74"/>
      <c r="W25" s="74"/>
      <c r="X25" s="74"/>
      <c r="Y25" s="74"/>
      <c r="Z25" s="74"/>
      <c r="AA25" s="90" t="str">
        <f t="shared" si="1"/>
        <v>Đúng</v>
      </c>
      <c r="AB25" s="90" t="str">
        <f t="shared" si="2"/>
        <v>Đúng</v>
      </c>
      <c r="AC25" s="90" t="str">
        <f t="shared" si="3"/>
        <v>Đúng</v>
      </c>
      <c r="AD25" s="90" t="str">
        <f t="shared" si="4"/>
        <v>Đúng</v>
      </c>
    </row>
    <row r="26" spans="1:30" s="5" customFormat="1" ht="15" customHeight="1" x14ac:dyDescent="0.2">
      <c r="A26" s="140"/>
      <c r="B26" s="180" t="s">
        <v>34</v>
      </c>
      <c r="C26" s="221">
        <f t="shared" si="9"/>
        <v>0</v>
      </c>
      <c r="D26" s="77"/>
      <c r="E26" s="77"/>
      <c r="F26" s="77"/>
      <c r="G26" s="77"/>
      <c r="H26" s="77"/>
      <c r="I26" s="77"/>
      <c r="J26" s="77"/>
      <c r="K26" s="77"/>
      <c r="L26" s="77"/>
      <c r="M26" s="77"/>
      <c r="N26" s="77"/>
      <c r="O26" s="77"/>
      <c r="P26" s="77"/>
      <c r="Q26" s="77"/>
      <c r="R26" s="77"/>
      <c r="S26" s="77"/>
      <c r="T26" s="77"/>
      <c r="U26" s="77"/>
      <c r="V26" s="74"/>
      <c r="W26" s="74"/>
      <c r="X26" s="77"/>
      <c r="Y26" s="77"/>
      <c r="Z26" s="77"/>
      <c r="AA26" s="90" t="str">
        <f t="shared" si="1"/>
        <v>Đúng</v>
      </c>
      <c r="AB26" s="90" t="str">
        <f t="shared" si="2"/>
        <v>Đúng</v>
      </c>
      <c r="AC26" s="90" t="str">
        <f t="shared" si="3"/>
        <v>Đúng</v>
      </c>
      <c r="AD26" s="90" t="str">
        <f t="shared" si="4"/>
        <v>Đúng</v>
      </c>
    </row>
    <row r="27" spans="1:30" s="5" customFormat="1" ht="15" customHeight="1" x14ac:dyDescent="0.2">
      <c r="A27" s="161" t="s">
        <v>35</v>
      </c>
      <c r="B27" s="181" t="s">
        <v>5</v>
      </c>
      <c r="C27" s="292">
        <f>SUM(C28:C31)</f>
        <v>0</v>
      </c>
      <c r="D27" s="292">
        <f t="shared" ref="D27:S27" si="10">SUM(D28:D31)</f>
        <v>0</v>
      </c>
      <c r="E27" s="292">
        <f t="shared" si="10"/>
        <v>0</v>
      </c>
      <c r="F27" s="292">
        <f t="shared" si="10"/>
        <v>0</v>
      </c>
      <c r="G27" s="292">
        <f t="shared" si="10"/>
        <v>0</v>
      </c>
      <c r="H27" s="292">
        <f t="shared" si="10"/>
        <v>0</v>
      </c>
      <c r="I27" s="292">
        <f t="shared" si="10"/>
        <v>0</v>
      </c>
      <c r="J27" s="292">
        <f t="shared" si="10"/>
        <v>0</v>
      </c>
      <c r="K27" s="292">
        <f t="shared" si="10"/>
        <v>0</v>
      </c>
      <c r="L27" s="292">
        <f t="shared" si="10"/>
        <v>0</v>
      </c>
      <c r="M27" s="292">
        <f t="shared" si="10"/>
        <v>0</v>
      </c>
      <c r="N27" s="292">
        <f t="shared" si="10"/>
        <v>0</v>
      </c>
      <c r="O27" s="292">
        <f t="shared" si="10"/>
        <v>0</v>
      </c>
      <c r="P27" s="292">
        <f t="shared" si="10"/>
        <v>0</v>
      </c>
      <c r="Q27" s="292">
        <f t="shared" si="10"/>
        <v>0</v>
      </c>
      <c r="R27" s="292">
        <f t="shared" si="10"/>
        <v>0</v>
      </c>
      <c r="S27" s="292">
        <f t="shared" si="10"/>
        <v>0</v>
      </c>
      <c r="T27" s="332"/>
      <c r="U27" s="332"/>
      <c r="V27" s="332"/>
      <c r="W27" s="332"/>
      <c r="X27" s="332"/>
      <c r="Y27" s="332"/>
      <c r="Z27" s="332"/>
      <c r="AA27" s="263"/>
      <c r="AB27" s="263"/>
      <c r="AC27" s="263"/>
      <c r="AD27" s="61"/>
    </row>
    <row r="28" spans="1:30" s="5" customFormat="1" ht="16.5" customHeight="1" x14ac:dyDescent="0.2">
      <c r="A28" s="167"/>
      <c r="B28" s="206" t="s">
        <v>367</v>
      </c>
      <c r="C28" s="222">
        <f>SUM(D28:I28)</f>
        <v>0</v>
      </c>
      <c r="D28" s="74"/>
      <c r="E28" s="74"/>
      <c r="F28" s="74"/>
      <c r="G28" s="74"/>
      <c r="H28" s="74"/>
      <c r="I28" s="74"/>
      <c r="J28" s="356"/>
      <c r="K28" s="356"/>
      <c r="L28" s="356"/>
      <c r="M28" s="356"/>
      <c r="N28" s="356"/>
      <c r="O28" s="356"/>
      <c r="P28" s="356"/>
      <c r="Q28" s="356"/>
      <c r="R28" s="356"/>
      <c r="S28" s="356"/>
      <c r="T28" s="334"/>
      <c r="U28" s="334"/>
      <c r="V28" s="334"/>
      <c r="W28" s="334"/>
      <c r="X28" s="334"/>
      <c r="Y28" s="334"/>
      <c r="Z28" s="334"/>
      <c r="AA28" s="263"/>
      <c r="AB28" s="263"/>
      <c r="AC28" s="263"/>
      <c r="AD28" s="61"/>
    </row>
    <row r="29" spans="1:30" s="5" customFormat="1" ht="15" customHeight="1" x14ac:dyDescent="0.2">
      <c r="A29" s="140"/>
      <c r="B29" s="185" t="s">
        <v>166</v>
      </c>
      <c r="C29" s="222">
        <f t="shared" ref="C29:C34" si="11">SUM(D29:I29)</f>
        <v>0</v>
      </c>
      <c r="D29" s="74"/>
      <c r="E29" s="74"/>
      <c r="F29" s="74"/>
      <c r="G29" s="74"/>
      <c r="H29" s="74"/>
      <c r="I29" s="74"/>
      <c r="J29" s="356"/>
      <c r="K29" s="356"/>
      <c r="L29" s="356"/>
      <c r="M29" s="356"/>
      <c r="N29" s="356"/>
      <c r="O29" s="356"/>
      <c r="P29" s="356"/>
      <c r="Q29" s="356"/>
      <c r="R29" s="356"/>
      <c r="S29" s="356"/>
      <c r="T29" s="334"/>
      <c r="U29" s="334"/>
      <c r="V29" s="334"/>
      <c r="W29" s="334"/>
      <c r="X29" s="334"/>
      <c r="Y29" s="334"/>
      <c r="Z29" s="334"/>
      <c r="AA29" s="263"/>
      <c r="AB29" s="263"/>
      <c r="AC29" s="263"/>
      <c r="AD29" s="61"/>
    </row>
    <row r="30" spans="1:30" s="5" customFormat="1" ht="15" customHeight="1" x14ac:dyDescent="0.2">
      <c r="A30" s="140"/>
      <c r="B30" s="185" t="s">
        <v>167</v>
      </c>
      <c r="C30" s="222">
        <f t="shared" si="11"/>
        <v>0</v>
      </c>
      <c r="D30" s="74"/>
      <c r="E30" s="74"/>
      <c r="F30" s="74"/>
      <c r="G30" s="74"/>
      <c r="H30" s="74"/>
      <c r="I30" s="74"/>
      <c r="J30" s="74"/>
      <c r="K30" s="74"/>
      <c r="L30" s="74"/>
      <c r="M30" s="74"/>
      <c r="N30" s="74"/>
      <c r="O30" s="74"/>
      <c r="P30" s="74"/>
      <c r="Q30" s="74"/>
      <c r="R30" s="74"/>
      <c r="S30" s="74"/>
      <c r="T30" s="334"/>
      <c r="U30" s="334"/>
      <c r="V30" s="334"/>
      <c r="W30" s="334"/>
      <c r="X30" s="334"/>
      <c r="Y30" s="334"/>
      <c r="Z30" s="334"/>
      <c r="AA30" s="263"/>
      <c r="AB30" s="263"/>
      <c r="AC30" s="263"/>
      <c r="AD30" s="61"/>
    </row>
    <row r="31" spans="1:30" s="5" customFormat="1" ht="15" customHeight="1" x14ac:dyDescent="0.2">
      <c r="A31" s="140"/>
      <c r="B31" s="185" t="s">
        <v>168</v>
      </c>
      <c r="C31" s="222">
        <f t="shared" si="11"/>
        <v>0</v>
      </c>
      <c r="D31" s="74"/>
      <c r="E31" s="74"/>
      <c r="F31" s="74"/>
      <c r="G31" s="74"/>
      <c r="H31" s="74"/>
      <c r="I31" s="74"/>
      <c r="J31" s="74"/>
      <c r="K31" s="74"/>
      <c r="L31" s="74"/>
      <c r="M31" s="74"/>
      <c r="N31" s="74"/>
      <c r="O31" s="74"/>
      <c r="P31" s="74"/>
      <c r="Q31" s="74"/>
      <c r="R31" s="74"/>
      <c r="S31" s="74"/>
      <c r="T31" s="334"/>
      <c r="U31" s="334"/>
      <c r="V31" s="334"/>
      <c r="W31" s="334"/>
      <c r="X31" s="334"/>
      <c r="Y31" s="334"/>
      <c r="Z31" s="334"/>
      <c r="AA31" s="263"/>
      <c r="AB31" s="263"/>
      <c r="AC31" s="263"/>
      <c r="AD31" s="61"/>
    </row>
    <row r="32" spans="1:30" s="5" customFormat="1" ht="23.25" customHeight="1" x14ac:dyDescent="0.2">
      <c r="A32" s="140"/>
      <c r="B32" s="138" t="s">
        <v>386</v>
      </c>
      <c r="C32" s="222">
        <f t="shared" si="11"/>
        <v>0</v>
      </c>
      <c r="D32" s="74"/>
      <c r="E32" s="74"/>
      <c r="F32" s="74"/>
      <c r="G32" s="74"/>
      <c r="H32" s="74"/>
      <c r="I32" s="74"/>
      <c r="J32" s="356"/>
      <c r="K32" s="356"/>
      <c r="L32" s="356"/>
      <c r="M32" s="356"/>
      <c r="N32" s="356"/>
      <c r="O32" s="356"/>
      <c r="P32" s="356"/>
      <c r="Q32" s="356"/>
      <c r="R32" s="356"/>
      <c r="S32" s="356"/>
      <c r="T32" s="334"/>
      <c r="U32" s="334"/>
      <c r="V32" s="334"/>
      <c r="W32" s="334"/>
      <c r="X32" s="334"/>
      <c r="Y32" s="334"/>
      <c r="Z32" s="334"/>
      <c r="AA32" s="263"/>
      <c r="AB32" s="263"/>
      <c r="AC32" s="263"/>
      <c r="AD32" s="61"/>
    </row>
    <row r="33" spans="1:30" s="5" customFormat="1" ht="15" customHeight="1" x14ac:dyDescent="0.2">
      <c r="A33" s="140"/>
      <c r="B33" s="185" t="s">
        <v>17</v>
      </c>
      <c r="C33" s="222">
        <f t="shared" si="11"/>
        <v>0</v>
      </c>
      <c r="D33" s="74"/>
      <c r="E33" s="74"/>
      <c r="F33" s="74"/>
      <c r="G33" s="74"/>
      <c r="H33" s="74"/>
      <c r="I33" s="74"/>
      <c r="J33" s="356"/>
      <c r="K33" s="356"/>
      <c r="L33" s="356"/>
      <c r="M33" s="356"/>
      <c r="N33" s="356"/>
      <c r="O33" s="356"/>
      <c r="P33" s="356"/>
      <c r="Q33" s="356"/>
      <c r="R33" s="356"/>
      <c r="S33" s="356"/>
      <c r="T33" s="334"/>
      <c r="U33" s="334"/>
      <c r="V33" s="334"/>
      <c r="W33" s="334"/>
      <c r="X33" s="334"/>
      <c r="Y33" s="334"/>
      <c r="Z33" s="334"/>
      <c r="AA33" s="263"/>
      <c r="AB33" s="263"/>
      <c r="AC33" s="263"/>
      <c r="AD33" s="61"/>
    </row>
    <row r="34" spans="1:30" s="5" customFormat="1" ht="15" customHeight="1" x14ac:dyDescent="0.2">
      <c r="A34" s="179"/>
      <c r="B34" s="186" t="s">
        <v>18</v>
      </c>
      <c r="C34" s="222">
        <f t="shared" si="11"/>
        <v>0</v>
      </c>
      <c r="D34" s="76"/>
      <c r="E34" s="76"/>
      <c r="F34" s="76"/>
      <c r="G34" s="76"/>
      <c r="H34" s="76"/>
      <c r="I34" s="76"/>
      <c r="J34" s="359"/>
      <c r="K34" s="359"/>
      <c r="L34" s="359"/>
      <c r="M34" s="359"/>
      <c r="N34" s="359"/>
      <c r="O34" s="359"/>
      <c r="P34" s="359"/>
      <c r="Q34" s="359"/>
      <c r="R34" s="359"/>
      <c r="S34" s="359"/>
      <c r="T34" s="335"/>
      <c r="U34" s="335"/>
      <c r="V34" s="335"/>
      <c r="W34" s="335"/>
      <c r="X34" s="335"/>
      <c r="Y34" s="335"/>
      <c r="Z34" s="335"/>
      <c r="AA34" s="263"/>
      <c r="AB34" s="263"/>
      <c r="AC34" s="263"/>
      <c r="AD34" s="61"/>
    </row>
    <row r="35" spans="1:30" s="5" customFormat="1" ht="15" customHeight="1" x14ac:dyDescent="0.2">
      <c r="A35" s="161"/>
      <c r="B35" s="181" t="s">
        <v>128</v>
      </c>
      <c r="C35" s="360">
        <f>SUM(D35:I35)</f>
        <v>0</v>
      </c>
      <c r="D35" s="361"/>
      <c r="E35" s="361"/>
      <c r="F35" s="361"/>
      <c r="G35" s="361"/>
      <c r="H35" s="361"/>
      <c r="I35" s="361"/>
      <c r="J35" s="362"/>
      <c r="K35" s="362"/>
      <c r="L35" s="362"/>
      <c r="M35" s="362"/>
      <c r="N35" s="362"/>
      <c r="O35" s="362"/>
      <c r="P35" s="362"/>
      <c r="Q35" s="362"/>
      <c r="R35" s="362"/>
      <c r="S35" s="362"/>
      <c r="T35" s="362"/>
      <c r="U35" s="362"/>
      <c r="V35" s="362"/>
      <c r="W35" s="362"/>
      <c r="X35" s="362"/>
      <c r="Y35" s="362"/>
      <c r="Z35" s="362"/>
      <c r="AA35" s="263"/>
      <c r="AB35" s="263"/>
      <c r="AC35" s="263"/>
      <c r="AD35" s="61"/>
    </row>
    <row r="36" spans="1:30" ht="12.75" customHeight="1" x14ac:dyDescent="0.25">
      <c r="B36" s="187"/>
    </row>
    <row r="37" spans="1:30" x14ac:dyDescent="0.25">
      <c r="B37" s="79"/>
      <c r="C37" s="90" t="str">
        <f>IF(AND(C7=C27,C19=C27), "Đúng","Sai")</f>
        <v>Đúng</v>
      </c>
      <c r="D37" s="90" t="str">
        <f t="shared" ref="D37:S37" si="12">IF(D7=D27, "Đúng","Sai")</f>
        <v>Đúng</v>
      </c>
      <c r="E37" s="90" t="str">
        <f t="shared" si="12"/>
        <v>Đúng</v>
      </c>
      <c r="F37" s="90" t="str">
        <f t="shared" si="12"/>
        <v>Đúng</v>
      </c>
      <c r="G37" s="90" t="str">
        <f t="shared" si="12"/>
        <v>Đúng</v>
      </c>
      <c r="H37" s="90" t="str">
        <f t="shared" si="12"/>
        <v>Đúng</v>
      </c>
      <c r="I37" s="90" t="str">
        <f t="shared" si="12"/>
        <v>Đúng</v>
      </c>
      <c r="J37" s="90" t="str">
        <f t="shared" si="12"/>
        <v>Đúng</v>
      </c>
      <c r="K37" s="90" t="str">
        <f t="shared" si="12"/>
        <v>Đúng</v>
      </c>
      <c r="L37" s="90" t="str">
        <f t="shared" si="12"/>
        <v>Đúng</v>
      </c>
      <c r="M37" s="90" t="str">
        <f t="shared" si="12"/>
        <v>Đúng</v>
      </c>
      <c r="N37" s="90" t="str">
        <f t="shared" si="12"/>
        <v>Đúng</v>
      </c>
      <c r="O37" s="90" t="str">
        <f t="shared" si="12"/>
        <v>Đúng</v>
      </c>
      <c r="P37" s="90" t="str">
        <f t="shared" si="12"/>
        <v>Đúng</v>
      </c>
      <c r="Q37" s="90" t="str">
        <f t="shared" si="12"/>
        <v>Đúng</v>
      </c>
      <c r="R37" s="90" t="str">
        <f t="shared" si="12"/>
        <v>Đúng</v>
      </c>
      <c r="S37" s="90" t="str">
        <f t="shared" si="12"/>
        <v>Đúng</v>
      </c>
      <c r="T37" s="90" t="str">
        <f>IF(T7=T19, "Đúng","Sai")</f>
        <v>Đúng</v>
      </c>
      <c r="U37" s="90" t="str">
        <f t="shared" ref="U37:Z37" si="13">IF(U7=U19, "Đúng","Sai")</f>
        <v>Đúng</v>
      </c>
      <c r="V37" s="90" t="str">
        <f t="shared" si="13"/>
        <v>Đúng</v>
      </c>
      <c r="W37" s="90" t="str">
        <f t="shared" si="13"/>
        <v>Đúng</v>
      </c>
      <c r="X37" s="90" t="str">
        <f t="shared" si="13"/>
        <v>Đúng</v>
      </c>
      <c r="Y37" s="90" t="str">
        <f t="shared" si="13"/>
        <v>Đúng</v>
      </c>
      <c r="Z37" s="90" t="str">
        <f t="shared" si="13"/>
        <v>Đúng</v>
      </c>
      <c r="AA37" s="280"/>
      <c r="AB37" s="280"/>
      <c r="AC37" s="280"/>
    </row>
    <row r="38" spans="1:30" x14ac:dyDescent="0.25">
      <c r="B38" s="79"/>
      <c r="C38" s="90" t="str">
        <f>IF(C31=C32+C33,"Đúng","Sai")</f>
        <v>Đúng</v>
      </c>
      <c r="D38" s="90" t="str">
        <f t="shared" ref="D38:S38" si="14">IF(D31=D32+D33,"Đúng","Sai")</f>
        <v>Đúng</v>
      </c>
      <c r="E38" s="90" t="str">
        <f t="shared" si="14"/>
        <v>Đúng</v>
      </c>
      <c r="F38" s="90" t="str">
        <f t="shared" si="14"/>
        <v>Đúng</v>
      </c>
      <c r="G38" s="90" t="str">
        <f t="shared" si="14"/>
        <v>Đúng</v>
      </c>
      <c r="H38" s="90" t="str">
        <f t="shared" si="14"/>
        <v>Đúng</v>
      </c>
      <c r="I38" s="90" t="str">
        <f t="shared" si="14"/>
        <v>Đúng</v>
      </c>
      <c r="J38" s="90" t="str">
        <f t="shared" si="14"/>
        <v>Đúng</v>
      </c>
      <c r="K38" s="90" t="str">
        <f t="shared" si="14"/>
        <v>Đúng</v>
      </c>
      <c r="L38" s="90" t="str">
        <f t="shared" si="14"/>
        <v>Đúng</v>
      </c>
      <c r="M38" s="90" t="str">
        <f t="shared" si="14"/>
        <v>Đúng</v>
      </c>
      <c r="N38" s="90" t="str">
        <f t="shared" si="14"/>
        <v>Đúng</v>
      </c>
      <c r="O38" s="90" t="str">
        <f t="shared" si="14"/>
        <v>Đúng</v>
      </c>
      <c r="P38" s="90" t="str">
        <f t="shared" si="14"/>
        <v>Đúng</v>
      </c>
      <c r="Q38" s="90" t="str">
        <f t="shared" si="14"/>
        <v>Đúng</v>
      </c>
      <c r="R38" s="90" t="str">
        <f t="shared" si="14"/>
        <v>Đúng</v>
      </c>
      <c r="S38" s="90" t="str">
        <f t="shared" si="14"/>
        <v>Đúng</v>
      </c>
      <c r="T38" s="90"/>
      <c r="U38" s="90"/>
      <c r="V38" s="90"/>
      <c r="W38" s="90"/>
      <c r="X38" s="90"/>
      <c r="Y38" s="90"/>
      <c r="Z38" s="90"/>
      <c r="AA38" s="280"/>
      <c r="AB38" s="280"/>
      <c r="AC38" s="280"/>
    </row>
    <row r="39" spans="1:30" x14ac:dyDescent="0.25">
      <c r="B39" s="79"/>
      <c r="C39" s="90" t="str">
        <f>IF(C34&lt;=C33,"Đúng","Sai")</f>
        <v>Đúng</v>
      </c>
      <c r="D39" s="90" t="str">
        <f t="shared" ref="D39:S39" si="15">IF(D34&lt;=D33,"Đúng","Sai")</f>
        <v>Đúng</v>
      </c>
      <c r="E39" s="90" t="str">
        <f t="shared" si="15"/>
        <v>Đúng</v>
      </c>
      <c r="F39" s="90" t="str">
        <f t="shared" si="15"/>
        <v>Đúng</v>
      </c>
      <c r="G39" s="90" t="str">
        <f t="shared" si="15"/>
        <v>Đúng</v>
      </c>
      <c r="H39" s="90" t="str">
        <f t="shared" si="15"/>
        <v>Đúng</v>
      </c>
      <c r="I39" s="90" t="str">
        <f t="shared" si="15"/>
        <v>Đúng</v>
      </c>
      <c r="J39" s="90" t="str">
        <f t="shared" si="15"/>
        <v>Đúng</v>
      </c>
      <c r="K39" s="90" t="str">
        <f t="shared" si="15"/>
        <v>Đúng</v>
      </c>
      <c r="L39" s="90" t="str">
        <f t="shared" si="15"/>
        <v>Đúng</v>
      </c>
      <c r="M39" s="90" t="str">
        <f t="shared" si="15"/>
        <v>Đúng</v>
      </c>
      <c r="N39" s="90" t="str">
        <f t="shared" si="15"/>
        <v>Đúng</v>
      </c>
      <c r="O39" s="90" t="str">
        <f t="shared" si="15"/>
        <v>Đúng</v>
      </c>
      <c r="P39" s="90" t="str">
        <f t="shared" si="15"/>
        <v>Đúng</v>
      </c>
      <c r="Q39" s="90" t="str">
        <f t="shared" si="15"/>
        <v>Đúng</v>
      </c>
      <c r="R39" s="90" t="str">
        <f t="shared" si="15"/>
        <v>Đúng</v>
      </c>
      <c r="S39" s="90" t="str">
        <f t="shared" si="15"/>
        <v>Đúng</v>
      </c>
      <c r="T39" s="90"/>
      <c r="U39" s="90"/>
      <c r="V39" s="90"/>
      <c r="W39" s="90"/>
      <c r="X39" s="90"/>
      <c r="Y39" s="90"/>
      <c r="Z39" s="90"/>
      <c r="AA39" s="280"/>
      <c r="AB39" s="280"/>
      <c r="AC39" s="280"/>
    </row>
    <row r="40" spans="1:30" x14ac:dyDescent="0.25">
      <c r="B40" s="79"/>
      <c r="C40" s="90" t="str">
        <f>IF(C35&lt;=C7,"Đúng","Sai")</f>
        <v>Đúng</v>
      </c>
      <c r="D40" s="90" t="str">
        <f t="shared" ref="D40:S40" si="16">IF(D35&lt;=D7,"Đúng","Sai")</f>
        <v>Đúng</v>
      </c>
      <c r="E40" s="90" t="str">
        <f t="shared" si="16"/>
        <v>Đúng</v>
      </c>
      <c r="F40" s="90" t="str">
        <f t="shared" si="16"/>
        <v>Đúng</v>
      </c>
      <c r="G40" s="90" t="str">
        <f t="shared" si="16"/>
        <v>Đúng</v>
      </c>
      <c r="H40" s="90" t="str">
        <f t="shared" si="16"/>
        <v>Đúng</v>
      </c>
      <c r="I40" s="90" t="str">
        <f t="shared" si="16"/>
        <v>Đúng</v>
      </c>
      <c r="J40" s="90" t="str">
        <f t="shared" si="16"/>
        <v>Đúng</v>
      </c>
      <c r="K40" s="90" t="str">
        <f t="shared" si="16"/>
        <v>Đúng</v>
      </c>
      <c r="L40" s="90" t="str">
        <f t="shared" si="16"/>
        <v>Đúng</v>
      </c>
      <c r="M40" s="90" t="str">
        <f t="shared" si="16"/>
        <v>Đúng</v>
      </c>
      <c r="N40" s="90" t="str">
        <f t="shared" si="16"/>
        <v>Đúng</v>
      </c>
      <c r="O40" s="90" t="str">
        <f t="shared" si="16"/>
        <v>Đúng</v>
      </c>
      <c r="P40" s="90" t="str">
        <f t="shared" si="16"/>
        <v>Đúng</v>
      </c>
      <c r="Q40" s="90" t="str">
        <f t="shared" si="16"/>
        <v>Đúng</v>
      </c>
      <c r="R40" s="90" t="str">
        <f t="shared" si="16"/>
        <v>Đúng</v>
      </c>
      <c r="S40" s="90" t="str">
        <f t="shared" si="16"/>
        <v>Đúng</v>
      </c>
      <c r="T40" s="90"/>
      <c r="U40" s="90"/>
      <c r="V40" s="90"/>
      <c r="W40" s="90"/>
      <c r="X40" s="90"/>
      <c r="Y40" s="90"/>
      <c r="Z40" s="90"/>
      <c r="AA40" s="280"/>
      <c r="AB40" s="280"/>
      <c r="AC40" s="280"/>
    </row>
    <row r="41" spans="1:30" x14ac:dyDescent="0.25">
      <c r="B41" s="79"/>
      <c r="C41" s="90" t="str">
        <f>IF(T19=C28, "Đúng","Sai")</f>
        <v>Đúng</v>
      </c>
      <c r="D41" s="280"/>
      <c r="E41" s="280"/>
      <c r="F41" s="280"/>
      <c r="G41" s="280"/>
      <c r="H41" s="280"/>
      <c r="I41" s="280"/>
      <c r="J41" s="280"/>
      <c r="K41" s="280"/>
      <c r="L41" s="280"/>
      <c r="M41" s="280"/>
      <c r="N41" s="280"/>
      <c r="O41" s="280"/>
      <c r="P41" s="280"/>
      <c r="Q41" s="280"/>
      <c r="R41" s="280"/>
      <c r="S41" s="280"/>
      <c r="T41" s="280"/>
      <c r="U41" s="280"/>
      <c r="V41" s="280"/>
      <c r="W41" s="280"/>
      <c r="X41" s="280"/>
      <c r="Y41" s="280"/>
      <c r="Z41" s="280"/>
      <c r="AA41" s="280"/>
      <c r="AB41" s="280"/>
      <c r="AC41" s="280"/>
    </row>
    <row r="42" spans="1:30" x14ac:dyDescent="0.25">
      <c r="B42" s="79"/>
      <c r="C42" s="90" t="str">
        <f>IF(U19=C29, "Đúng","Sai")</f>
        <v>Đúng</v>
      </c>
      <c r="D42" s="280"/>
      <c r="E42" s="280"/>
      <c r="F42" s="280"/>
      <c r="G42" s="280"/>
      <c r="H42" s="280"/>
      <c r="I42" s="280"/>
      <c r="J42" s="280"/>
      <c r="K42" s="280"/>
      <c r="L42" s="280"/>
      <c r="M42" s="280"/>
      <c r="N42" s="280"/>
      <c r="O42" s="280"/>
      <c r="P42" s="280"/>
      <c r="Q42" s="280"/>
      <c r="R42" s="280"/>
      <c r="S42" s="280"/>
      <c r="T42" s="280"/>
      <c r="U42" s="280"/>
      <c r="V42" s="280"/>
      <c r="W42" s="280"/>
      <c r="X42" s="280"/>
      <c r="Y42" s="280"/>
      <c r="Z42" s="280"/>
      <c r="AA42" s="280"/>
      <c r="AB42" s="280"/>
      <c r="AC42" s="280"/>
    </row>
    <row r="43" spans="1:30" x14ac:dyDescent="0.25">
      <c r="B43" s="79"/>
      <c r="C43" s="90" t="str">
        <f>IF(V19=C30, "Đúng","Sai")</f>
        <v>Đúng</v>
      </c>
      <c r="D43" s="280"/>
      <c r="E43" s="280"/>
      <c r="F43" s="280"/>
      <c r="G43" s="280"/>
      <c r="H43" s="280"/>
      <c r="I43" s="280"/>
      <c r="J43" s="280"/>
      <c r="K43" s="280"/>
      <c r="L43" s="280"/>
      <c r="M43" s="280"/>
      <c r="N43" s="280"/>
      <c r="O43" s="280"/>
      <c r="P43" s="280"/>
      <c r="Q43" s="280"/>
      <c r="R43" s="280"/>
      <c r="S43" s="280"/>
      <c r="T43" s="280"/>
      <c r="U43" s="280"/>
      <c r="V43" s="280"/>
      <c r="W43" s="280"/>
      <c r="X43" s="280"/>
      <c r="Y43" s="280"/>
      <c r="Z43" s="280"/>
      <c r="AA43" s="280"/>
      <c r="AB43" s="280"/>
      <c r="AC43" s="280"/>
    </row>
    <row r="44" spans="1:30" x14ac:dyDescent="0.25">
      <c r="B44" s="79"/>
      <c r="C44" s="90" t="str">
        <f>IF(W19=C31, "Đúng","Sai")</f>
        <v>Đúng</v>
      </c>
      <c r="D44" s="280"/>
      <c r="E44" s="280"/>
      <c r="F44" s="280"/>
      <c r="G44" s="280"/>
      <c r="H44" s="280"/>
      <c r="I44" s="280"/>
      <c r="J44" s="280"/>
      <c r="K44" s="280"/>
      <c r="L44" s="280"/>
      <c r="M44" s="280"/>
      <c r="N44" s="280"/>
      <c r="O44" s="280"/>
      <c r="P44" s="280"/>
      <c r="Q44" s="280"/>
      <c r="R44" s="280"/>
      <c r="S44" s="280"/>
      <c r="T44" s="280"/>
      <c r="U44" s="280"/>
      <c r="V44" s="280"/>
      <c r="W44" s="280"/>
      <c r="X44" s="280"/>
      <c r="Y44" s="280"/>
      <c r="Z44" s="280"/>
      <c r="AA44" s="280"/>
      <c r="AB44" s="280"/>
      <c r="AC44" s="280"/>
    </row>
    <row r="45" spans="1:30" x14ac:dyDescent="0.25">
      <c r="B45" s="79"/>
      <c r="C45" s="90" t="str">
        <f>IF(X19=C32, "Đúng","Sai")</f>
        <v>Đúng</v>
      </c>
      <c r="D45" s="280"/>
      <c r="E45" s="280"/>
      <c r="F45" s="280"/>
      <c r="G45" s="280"/>
      <c r="H45" s="280"/>
      <c r="I45" s="280"/>
      <c r="J45" s="280"/>
      <c r="K45" s="280"/>
      <c r="L45" s="280"/>
      <c r="M45" s="280"/>
      <c r="N45" s="280"/>
      <c r="O45" s="280"/>
      <c r="P45" s="280"/>
      <c r="Q45" s="280"/>
      <c r="R45" s="280"/>
      <c r="S45" s="280"/>
      <c r="T45" s="280"/>
      <c r="U45" s="280"/>
      <c r="V45" s="280"/>
      <c r="W45" s="280"/>
      <c r="X45" s="280"/>
      <c r="Y45" s="280"/>
      <c r="Z45" s="280"/>
      <c r="AA45" s="280"/>
      <c r="AB45" s="280"/>
      <c r="AC45" s="280"/>
    </row>
    <row r="46" spans="1:30" x14ac:dyDescent="0.25">
      <c r="C46" s="90" t="str">
        <f>IF(Y19=C33, "Đúng","Sai")</f>
        <v>Đúng</v>
      </c>
      <c r="D46" s="59"/>
      <c r="E46" s="59"/>
      <c r="F46" s="59"/>
      <c r="G46" s="59"/>
      <c r="H46" s="59"/>
      <c r="I46" s="59"/>
      <c r="J46" s="59"/>
      <c r="K46" s="59"/>
      <c r="L46" s="59"/>
      <c r="M46" s="59"/>
      <c r="N46" s="59"/>
      <c r="O46" s="59"/>
      <c r="P46" s="59"/>
      <c r="Q46" s="59"/>
      <c r="R46" s="59"/>
      <c r="S46" s="59"/>
      <c r="T46" s="59"/>
      <c r="U46" s="59"/>
      <c r="V46" s="59"/>
      <c r="W46" s="59"/>
      <c r="X46" s="59"/>
      <c r="Y46" s="59"/>
      <c r="Z46" s="59"/>
    </row>
    <row r="47" spans="1:30" x14ac:dyDescent="0.25">
      <c r="C47" s="90" t="str">
        <f>IF(Z19=C34, "Đúng","Sai")</f>
        <v>Đúng</v>
      </c>
      <c r="D47" s="59"/>
      <c r="E47" s="59"/>
      <c r="F47" s="59"/>
      <c r="G47" s="59"/>
      <c r="H47" s="59"/>
      <c r="I47" s="59"/>
      <c r="J47" s="59"/>
      <c r="K47" s="59"/>
      <c r="L47" s="59"/>
      <c r="M47" s="59"/>
      <c r="N47" s="59"/>
      <c r="O47" s="59"/>
      <c r="P47" s="59"/>
      <c r="Q47" s="59"/>
      <c r="R47" s="59"/>
      <c r="S47" s="59"/>
      <c r="T47" s="59"/>
      <c r="U47" s="59"/>
      <c r="V47" s="59"/>
      <c r="W47" s="59"/>
      <c r="X47" s="59"/>
      <c r="Y47" s="59"/>
      <c r="Z47" s="59"/>
    </row>
    <row r="48" spans="1:30" x14ac:dyDescent="0.25">
      <c r="C48" s="29"/>
      <c r="D48" s="59"/>
      <c r="E48" s="59"/>
      <c r="F48" s="59"/>
      <c r="G48" s="59"/>
      <c r="H48" s="59"/>
      <c r="I48" s="59"/>
      <c r="J48" s="59"/>
      <c r="K48" s="59"/>
      <c r="L48" s="59"/>
      <c r="M48" s="59"/>
      <c r="N48" s="59"/>
      <c r="O48" s="59"/>
      <c r="P48" s="59"/>
      <c r="Q48" s="59"/>
      <c r="R48" s="59"/>
      <c r="S48" s="59"/>
      <c r="T48" s="59"/>
      <c r="U48" s="59"/>
      <c r="V48" s="59"/>
      <c r="W48" s="59"/>
      <c r="X48" s="59"/>
      <c r="Y48" s="59"/>
      <c r="Z48" s="59"/>
    </row>
    <row r="49" spans="3:26" x14ac:dyDescent="0.25">
      <c r="C49" s="29"/>
      <c r="D49" s="59"/>
      <c r="E49" s="59"/>
      <c r="F49" s="59"/>
      <c r="G49" s="59"/>
      <c r="H49" s="59"/>
      <c r="I49" s="59"/>
      <c r="J49" s="59"/>
      <c r="K49" s="59"/>
      <c r="L49" s="59"/>
      <c r="M49" s="59"/>
      <c r="N49" s="59"/>
      <c r="O49" s="59"/>
      <c r="P49" s="59"/>
      <c r="Q49" s="59"/>
      <c r="R49" s="59"/>
      <c r="S49" s="59"/>
      <c r="T49" s="59"/>
      <c r="U49" s="59"/>
      <c r="V49" s="59"/>
      <c r="W49" s="59"/>
      <c r="X49" s="59"/>
      <c r="Y49" s="59"/>
      <c r="Z49" s="59"/>
    </row>
    <row r="50" spans="3:26" x14ac:dyDescent="0.25">
      <c r="C50" s="29"/>
      <c r="D50" s="59"/>
      <c r="E50" s="59"/>
      <c r="F50" s="59"/>
      <c r="G50" s="59"/>
      <c r="H50" s="59"/>
      <c r="I50" s="59"/>
      <c r="J50" s="59"/>
      <c r="K50" s="59"/>
      <c r="L50" s="59"/>
      <c r="M50" s="59"/>
      <c r="N50" s="59"/>
      <c r="O50" s="59"/>
      <c r="P50" s="59"/>
      <c r="Q50" s="59"/>
      <c r="R50" s="59"/>
      <c r="S50" s="59"/>
      <c r="T50" s="59"/>
      <c r="U50" s="59"/>
      <c r="V50" s="59"/>
      <c r="W50" s="59"/>
      <c r="X50" s="59"/>
      <c r="Y50" s="59"/>
      <c r="Z50" s="59"/>
    </row>
  </sheetData>
  <sheetProtection formatCells="0" formatColumns="0" formatRows="0"/>
  <mergeCells count="31">
    <mergeCell ref="X1:Z1"/>
    <mergeCell ref="A1:W1"/>
    <mergeCell ref="A2:B2"/>
    <mergeCell ref="T2:Z2"/>
    <mergeCell ref="A3:A5"/>
    <mergeCell ref="B3:B5"/>
    <mergeCell ref="C3:C5"/>
    <mergeCell ref="J3:S3"/>
    <mergeCell ref="T3:Z3"/>
    <mergeCell ref="E4:E5"/>
    <mergeCell ref="F4:F5"/>
    <mergeCell ref="G4:G5"/>
    <mergeCell ref="J4:J5"/>
    <mergeCell ref="K4:K5"/>
    <mergeCell ref="X4:Z4"/>
    <mergeCell ref="I4:I5"/>
    <mergeCell ref="D3:I3"/>
    <mergeCell ref="R4:R5"/>
    <mergeCell ref="S4:S5"/>
    <mergeCell ref="T4:T5"/>
    <mergeCell ref="U4:U5"/>
    <mergeCell ref="D4:D5"/>
    <mergeCell ref="H4:H5"/>
    <mergeCell ref="V4:V5"/>
    <mergeCell ref="W4:W5"/>
    <mergeCell ref="L4:L5"/>
    <mergeCell ref="M4:M5"/>
    <mergeCell ref="N4:N5"/>
    <mergeCell ref="O4:O5"/>
    <mergeCell ref="P4:P5"/>
    <mergeCell ref="Q4:Q5"/>
  </mergeCells>
  <conditionalFormatting sqref="A37:XFD47">
    <cfRule type="cellIs" dxfId="33" priority="2" operator="equal">
      <formula>"Đúng"</formula>
    </cfRule>
  </conditionalFormatting>
  <conditionalFormatting sqref="AA1:AC1048576">
    <cfRule type="cellIs" dxfId="32" priority="3" operator="equal">
      <formula>"Đúng"</formula>
    </cfRule>
  </conditionalFormatting>
  <conditionalFormatting sqref="AD7:AD26">
    <cfRule type="cellIs" dxfId="31" priority="1" operator="equal">
      <formula>"Đúng"</formula>
    </cfRule>
  </conditionalFormatting>
  <printOptions horizontalCentered="1"/>
  <pageMargins left="0.23622047244094491" right="0" top="0.23622047244094491" bottom="0.23622047244094491" header="0" footer="0"/>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pageSetUpPr fitToPage="1"/>
  </sheetPr>
  <dimension ref="A1:Z40"/>
  <sheetViews>
    <sheetView showGridLines="0" zoomScaleNormal="100" workbookViewId="0">
      <selection activeCell="M12" sqref="M12"/>
    </sheetView>
  </sheetViews>
  <sheetFormatPr defaultColWidth="5.42578125" defaultRowHeight="15.75" x14ac:dyDescent="0.25"/>
  <cols>
    <col min="1" max="1" width="4.140625" style="53" customWidth="1"/>
    <col min="2" max="2" width="38.42578125" style="55" customWidth="1"/>
    <col min="3" max="3" width="8" style="56" customWidth="1"/>
    <col min="4" max="19" width="5.42578125" style="55" customWidth="1"/>
    <col min="20" max="20" width="6.28515625" style="55" customWidth="1"/>
    <col min="21" max="22" width="5.42578125" style="55" customWidth="1"/>
    <col min="23" max="23" width="6.85546875" style="287" customWidth="1"/>
    <col min="24" max="24" width="6.28515625" style="348" customWidth="1"/>
    <col min="25" max="255" width="5.42578125" style="55"/>
    <col min="256" max="256" width="4.140625" style="55" customWidth="1"/>
    <col min="257" max="257" width="28.7109375" style="55" customWidth="1"/>
    <col min="258" max="258" width="7.42578125" style="55" customWidth="1"/>
    <col min="259" max="259" width="8" style="55" customWidth="1"/>
    <col min="260" max="277" width="5.42578125" style="55" customWidth="1"/>
    <col min="278" max="511" width="5.42578125" style="55"/>
    <col min="512" max="512" width="4.140625" style="55" customWidth="1"/>
    <col min="513" max="513" width="28.7109375" style="55" customWidth="1"/>
    <col min="514" max="514" width="7.42578125" style="55" customWidth="1"/>
    <col min="515" max="515" width="8" style="55" customWidth="1"/>
    <col min="516" max="533" width="5.42578125" style="55" customWidth="1"/>
    <col min="534" max="767" width="5.42578125" style="55"/>
    <col min="768" max="768" width="4.140625" style="55" customWidth="1"/>
    <col min="769" max="769" width="28.7109375" style="55" customWidth="1"/>
    <col min="770" max="770" width="7.42578125" style="55" customWidth="1"/>
    <col min="771" max="771" width="8" style="55" customWidth="1"/>
    <col min="772" max="789" width="5.42578125" style="55" customWidth="1"/>
    <col min="790" max="1023" width="5.42578125" style="55"/>
    <col min="1024" max="1024" width="4.140625" style="55" customWidth="1"/>
    <col min="1025" max="1025" width="28.7109375" style="55" customWidth="1"/>
    <col min="1026" max="1026" width="7.42578125" style="55" customWidth="1"/>
    <col min="1027" max="1027" width="8" style="55" customWidth="1"/>
    <col min="1028" max="1045" width="5.42578125" style="55" customWidth="1"/>
    <col min="1046" max="1279" width="5.42578125" style="55"/>
    <col min="1280" max="1280" width="4.140625" style="55" customWidth="1"/>
    <col min="1281" max="1281" width="28.7109375" style="55" customWidth="1"/>
    <col min="1282" max="1282" width="7.42578125" style="55" customWidth="1"/>
    <col min="1283" max="1283" width="8" style="55" customWidth="1"/>
    <col min="1284" max="1301" width="5.42578125" style="55" customWidth="1"/>
    <col min="1302" max="1535" width="5.42578125" style="55"/>
    <col min="1536" max="1536" width="4.140625" style="55" customWidth="1"/>
    <col min="1537" max="1537" width="28.7109375" style="55" customWidth="1"/>
    <col min="1538" max="1538" width="7.42578125" style="55" customWidth="1"/>
    <col min="1539" max="1539" width="8" style="55" customWidth="1"/>
    <col min="1540" max="1557" width="5.42578125" style="55" customWidth="1"/>
    <col min="1558" max="1791" width="5.42578125" style="55"/>
    <col min="1792" max="1792" width="4.140625" style="55" customWidth="1"/>
    <col min="1793" max="1793" width="28.7109375" style="55" customWidth="1"/>
    <col min="1794" max="1794" width="7.42578125" style="55" customWidth="1"/>
    <col min="1795" max="1795" width="8" style="55" customWidth="1"/>
    <col min="1796" max="1813" width="5.42578125" style="55" customWidth="1"/>
    <col min="1814" max="2047" width="5.42578125" style="55"/>
    <col min="2048" max="2048" width="4.140625" style="55" customWidth="1"/>
    <col min="2049" max="2049" width="28.7109375" style="55" customWidth="1"/>
    <col min="2050" max="2050" width="7.42578125" style="55" customWidth="1"/>
    <col min="2051" max="2051" width="8" style="55" customWidth="1"/>
    <col min="2052" max="2069" width="5.42578125" style="55" customWidth="1"/>
    <col min="2070" max="2303" width="5.42578125" style="55"/>
    <col min="2304" max="2304" width="4.140625" style="55" customWidth="1"/>
    <col min="2305" max="2305" width="28.7109375" style="55" customWidth="1"/>
    <col min="2306" max="2306" width="7.42578125" style="55" customWidth="1"/>
    <col min="2307" max="2307" width="8" style="55" customWidth="1"/>
    <col min="2308" max="2325" width="5.42578125" style="55" customWidth="1"/>
    <col min="2326" max="2559" width="5.42578125" style="55"/>
    <col min="2560" max="2560" width="4.140625" style="55" customWidth="1"/>
    <col min="2561" max="2561" width="28.7109375" style="55" customWidth="1"/>
    <col min="2562" max="2562" width="7.42578125" style="55" customWidth="1"/>
    <col min="2563" max="2563" width="8" style="55" customWidth="1"/>
    <col min="2564" max="2581" width="5.42578125" style="55" customWidth="1"/>
    <col min="2582" max="2815" width="5.42578125" style="55"/>
    <col min="2816" max="2816" width="4.140625" style="55" customWidth="1"/>
    <col min="2817" max="2817" width="28.7109375" style="55" customWidth="1"/>
    <col min="2818" max="2818" width="7.42578125" style="55" customWidth="1"/>
    <col min="2819" max="2819" width="8" style="55" customWidth="1"/>
    <col min="2820" max="2837" width="5.42578125" style="55" customWidth="1"/>
    <col min="2838" max="3071" width="5.42578125" style="55"/>
    <col min="3072" max="3072" width="4.140625" style="55" customWidth="1"/>
    <col min="3073" max="3073" width="28.7109375" style="55" customWidth="1"/>
    <col min="3074" max="3074" width="7.42578125" style="55" customWidth="1"/>
    <col min="3075" max="3075" width="8" style="55" customWidth="1"/>
    <col min="3076" max="3093" width="5.42578125" style="55" customWidth="1"/>
    <col min="3094" max="3327" width="5.42578125" style="55"/>
    <col min="3328" max="3328" width="4.140625" style="55" customWidth="1"/>
    <col min="3329" max="3329" width="28.7109375" style="55" customWidth="1"/>
    <col min="3330" max="3330" width="7.42578125" style="55" customWidth="1"/>
    <col min="3331" max="3331" width="8" style="55" customWidth="1"/>
    <col min="3332" max="3349" width="5.42578125" style="55" customWidth="1"/>
    <col min="3350" max="3583" width="5.42578125" style="55"/>
    <col min="3584" max="3584" width="4.140625" style="55" customWidth="1"/>
    <col min="3585" max="3585" width="28.7109375" style="55" customWidth="1"/>
    <col min="3586" max="3586" width="7.42578125" style="55" customWidth="1"/>
    <col min="3587" max="3587" width="8" style="55" customWidth="1"/>
    <col min="3588" max="3605" width="5.42578125" style="55" customWidth="1"/>
    <col min="3606" max="3839" width="5.42578125" style="55"/>
    <col min="3840" max="3840" width="4.140625" style="55" customWidth="1"/>
    <col min="3841" max="3841" width="28.7109375" style="55" customWidth="1"/>
    <col min="3842" max="3842" width="7.42578125" style="55" customWidth="1"/>
    <col min="3843" max="3843" width="8" style="55" customWidth="1"/>
    <col min="3844" max="3861" width="5.42578125" style="55" customWidth="1"/>
    <col min="3862" max="4095" width="5.42578125" style="55"/>
    <col min="4096" max="4096" width="4.140625" style="55" customWidth="1"/>
    <col min="4097" max="4097" width="28.7109375" style="55" customWidth="1"/>
    <col min="4098" max="4098" width="7.42578125" style="55" customWidth="1"/>
    <col min="4099" max="4099" width="8" style="55" customWidth="1"/>
    <col min="4100" max="4117" width="5.42578125" style="55" customWidth="1"/>
    <col min="4118" max="4351" width="5.42578125" style="55"/>
    <col min="4352" max="4352" width="4.140625" style="55" customWidth="1"/>
    <col min="4353" max="4353" width="28.7109375" style="55" customWidth="1"/>
    <col min="4354" max="4354" width="7.42578125" style="55" customWidth="1"/>
    <col min="4355" max="4355" width="8" style="55" customWidth="1"/>
    <col min="4356" max="4373" width="5.42578125" style="55" customWidth="1"/>
    <col min="4374" max="4607" width="5.42578125" style="55"/>
    <col min="4608" max="4608" width="4.140625" style="55" customWidth="1"/>
    <col min="4609" max="4609" width="28.7109375" style="55" customWidth="1"/>
    <col min="4610" max="4610" width="7.42578125" style="55" customWidth="1"/>
    <col min="4611" max="4611" width="8" style="55" customWidth="1"/>
    <col min="4612" max="4629" width="5.42578125" style="55" customWidth="1"/>
    <col min="4630" max="4863" width="5.42578125" style="55"/>
    <col min="4864" max="4864" width="4.140625" style="55" customWidth="1"/>
    <col min="4865" max="4865" width="28.7109375" style="55" customWidth="1"/>
    <col min="4866" max="4866" width="7.42578125" style="55" customWidth="1"/>
    <col min="4867" max="4867" width="8" style="55" customWidth="1"/>
    <col min="4868" max="4885" width="5.42578125" style="55" customWidth="1"/>
    <col min="4886" max="5119" width="5.42578125" style="55"/>
    <col min="5120" max="5120" width="4.140625" style="55" customWidth="1"/>
    <col min="5121" max="5121" width="28.7109375" style="55" customWidth="1"/>
    <col min="5122" max="5122" width="7.42578125" style="55" customWidth="1"/>
    <col min="5123" max="5123" width="8" style="55" customWidth="1"/>
    <col min="5124" max="5141" width="5.42578125" style="55" customWidth="1"/>
    <col min="5142" max="5375" width="5.42578125" style="55"/>
    <col min="5376" max="5376" width="4.140625" style="55" customWidth="1"/>
    <col min="5377" max="5377" width="28.7109375" style="55" customWidth="1"/>
    <col min="5378" max="5378" width="7.42578125" style="55" customWidth="1"/>
    <col min="5379" max="5379" width="8" style="55" customWidth="1"/>
    <col min="5380" max="5397" width="5.42578125" style="55" customWidth="1"/>
    <col min="5398" max="5631" width="5.42578125" style="55"/>
    <col min="5632" max="5632" width="4.140625" style="55" customWidth="1"/>
    <col min="5633" max="5633" width="28.7109375" style="55" customWidth="1"/>
    <col min="5634" max="5634" width="7.42578125" style="55" customWidth="1"/>
    <col min="5635" max="5635" width="8" style="55" customWidth="1"/>
    <col min="5636" max="5653" width="5.42578125" style="55" customWidth="1"/>
    <col min="5654" max="5887" width="5.42578125" style="55"/>
    <col min="5888" max="5888" width="4.140625" style="55" customWidth="1"/>
    <col min="5889" max="5889" width="28.7109375" style="55" customWidth="1"/>
    <col min="5890" max="5890" width="7.42578125" style="55" customWidth="1"/>
    <col min="5891" max="5891" width="8" style="55" customWidth="1"/>
    <col min="5892" max="5909" width="5.42578125" style="55" customWidth="1"/>
    <col min="5910" max="6143" width="5.42578125" style="55"/>
    <col min="6144" max="6144" width="4.140625" style="55" customWidth="1"/>
    <col min="6145" max="6145" width="28.7109375" style="55" customWidth="1"/>
    <col min="6146" max="6146" width="7.42578125" style="55" customWidth="1"/>
    <col min="6147" max="6147" width="8" style="55" customWidth="1"/>
    <col min="6148" max="6165" width="5.42578125" style="55" customWidth="1"/>
    <col min="6166" max="6399" width="5.42578125" style="55"/>
    <col min="6400" max="6400" width="4.140625" style="55" customWidth="1"/>
    <col min="6401" max="6401" width="28.7109375" style="55" customWidth="1"/>
    <col min="6402" max="6402" width="7.42578125" style="55" customWidth="1"/>
    <col min="6403" max="6403" width="8" style="55" customWidth="1"/>
    <col min="6404" max="6421" width="5.42578125" style="55" customWidth="1"/>
    <col min="6422" max="6655" width="5.42578125" style="55"/>
    <col min="6656" max="6656" width="4.140625" style="55" customWidth="1"/>
    <col min="6657" max="6657" width="28.7109375" style="55" customWidth="1"/>
    <col min="6658" max="6658" width="7.42578125" style="55" customWidth="1"/>
    <col min="6659" max="6659" width="8" style="55" customWidth="1"/>
    <col min="6660" max="6677" width="5.42578125" style="55" customWidth="1"/>
    <col min="6678" max="6911" width="5.42578125" style="55"/>
    <col min="6912" max="6912" width="4.140625" style="55" customWidth="1"/>
    <col min="6913" max="6913" width="28.7109375" style="55" customWidth="1"/>
    <col min="6914" max="6914" width="7.42578125" style="55" customWidth="1"/>
    <col min="6915" max="6915" width="8" style="55" customWidth="1"/>
    <col min="6916" max="6933" width="5.42578125" style="55" customWidth="1"/>
    <col min="6934" max="7167" width="5.42578125" style="55"/>
    <col min="7168" max="7168" width="4.140625" style="55" customWidth="1"/>
    <col min="7169" max="7169" width="28.7109375" style="55" customWidth="1"/>
    <col min="7170" max="7170" width="7.42578125" style="55" customWidth="1"/>
    <col min="7171" max="7171" width="8" style="55" customWidth="1"/>
    <col min="7172" max="7189" width="5.42578125" style="55" customWidth="1"/>
    <col min="7190" max="7423" width="5.42578125" style="55"/>
    <col min="7424" max="7424" width="4.140625" style="55" customWidth="1"/>
    <col min="7425" max="7425" width="28.7109375" style="55" customWidth="1"/>
    <col min="7426" max="7426" width="7.42578125" style="55" customWidth="1"/>
    <col min="7427" max="7427" width="8" style="55" customWidth="1"/>
    <col min="7428" max="7445" width="5.42578125" style="55" customWidth="1"/>
    <col min="7446" max="7679" width="5.42578125" style="55"/>
    <col min="7680" max="7680" width="4.140625" style="55" customWidth="1"/>
    <col min="7681" max="7681" width="28.7109375" style="55" customWidth="1"/>
    <col min="7682" max="7682" width="7.42578125" style="55" customWidth="1"/>
    <col min="7683" max="7683" width="8" style="55" customWidth="1"/>
    <col min="7684" max="7701" width="5.42578125" style="55" customWidth="1"/>
    <col min="7702" max="7935" width="5.42578125" style="55"/>
    <col min="7936" max="7936" width="4.140625" style="55" customWidth="1"/>
    <col min="7937" max="7937" width="28.7109375" style="55" customWidth="1"/>
    <col min="7938" max="7938" width="7.42578125" style="55" customWidth="1"/>
    <col min="7939" max="7939" width="8" style="55" customWidth="1"/>
    <col min="7940" max="7957" width="5.42578125" style="55" customWidth="1"/>
    <col min="7958" max="8191" width="5.42578125" style="55"/>
    <col min="8192" max="8192" width="4.140625" style="55" customWidth="1"/>
    <col min="8193" max="8193" width="28.7109375" style="55" customWidth="1"/>
    <col min="8194" max="8194" width="7.42578125" style="55" customWidth="1"/>
    <col min="8195" max="8195" width="8" style="55" customWidth="1"/>
    <col min="8196" max="8213" width="5.42578125" style="55" customWidth="1"/>
    <col min="8214" max="8447" width="5.42578125" style="55"/>
    <col min="8448" max="8448" width="4.140625" style="55" customWidth="1"/>
    <col min="8449" max="8449" width="28.7109375" style="55" customWidth="1"/>
    <col min="8450" max="8450" width="7.42578125" style="55" customWidth="1"/>
    <col min="8451" max="8451" width="8" style="55" customWidth="1"/>
    <col min="8452" max="8469" width="5.42578125" style="55" customWidth="1"/>
    <col min="8470" max="8703" width="5.42578125" style="55"/>
    <col min="8704" max="8704" width="4.140625" style="55" customWidth="1"/>
    <col min="8705" max="8705" width="28.7109375" style="55" customWidth="1"/>
    <col min="8706" max="8706" width="7.42578125" style="55" customWidth="1"/>
    <col min="8707" max="8707" width="8" style="55" customWidth="1"/>
    <col min="8708" max="8725" width="5.42578125" style="55" customWidth="1"/>
    <col min="8726" max="8959" width="5.42578125" style="55"/>
    <col min="8960" max="8960" width="4.140625" style="55" customWidth="1"/>
    <col min="8961" max="8961" width="28.7109375" style="55" customWidth="1"/>
    <col min="8962" max="8962" width="7.42578125" style="55" customWidth="1"/>
    <col min="8963" max="8963" width="8" style="55" customWidth="1"/>
    <col min="8964" max="8981" width="5.42578125" style="55" customWidth="1"/>
    <col min="8982" max="9215" width="5.42578125" style="55"/>
    <col min="9216" max="9216" width="4.140625" style="55" customWidth="1"/>
    <col min="9217" max="9217" width="28.7109375" style="55" customWidth="1"/>
    <col min="9218" max="9218" width="7.42578125" style="55" customWidth="1"/>
    <col min="9219" max="9219" width="8" style="55" customWidth="1"/>
    <col min="9220" max="9237" width="5.42578125" style="55" customWidth="1"/>
    <col min="9238" max="9471" width="5.42578125" style="55"/>
    <col min="9472" max="9472" width="4.140625" style="55" customWidth="1"/>
    <col min="9473" max="9473" width="28.7109375" style="55" customWidth="1"/>
    <col min="9474" max="9474" width="7.42578125" style="55" customWidth="1"/>
    <col min="9475" max="9475" width="8" style="55" customWidth="1"/>
    <col min="9476" max="9493" width="5.42578125" style="55" customWidth="1"/>
    <col min="9494" max="9727" width="5.42578125" style="55"/>
    <col min="9728" max="9728" width="4.140625" style="55" customWidth="1"/>
    <col min="9729" max="9729" width="28.7109375" style="55" customWidth="1"/>
    <col min="9730" max="9730" width="7.42578125" style="55" customWidth="1"/>
    <col min="9731" max="9731" width="8" style="55" customWidth="1"/>
    <col min="9732" max="9749" width="5.42578125" style="55" customWidth="1"/>
    <col min="9750" max="9983" width="5.42578125" style="55"/>
    <col min="9984" max="9984" width="4.140625" style="55" customWidth="1"/>
    <col min="9985" max="9985" width="28.7109375" style="55" customWidth="1"/>
    <col min="9986" max="9986" width="7.42578125" style="55" customWidth="1"/>
    <col min="9987" max="9987" width="8" style="55" customWidth="1"/>
    <col min="9988" max="10005" width="5.42578125" style="55" customWidth="1"/>
    <col min="10006" max="10239" width="5.42578125" style="55"/>
    <col min="10240" max="10240" width="4.140625" style="55" customWidth="1"/>
    <col min="10241" max="10241" width="28.7109375" style="55" customWidth="1"/>
    <col min="10242" max="10242" width="7.42578125" style="55" customWidth="1"/>
    <col min="10243" max="10243" width="8" style="55" customWidth="1"/>
    <col min="10244" max="10261" width="5.42578125" style="55" customWidth="1"/>
    <col min="10262" max="10495" width="5.42578125" style="55"/>
    <col min="10496" max="10496" width="4.140625" style="55" customWidth="1"/>
    <col min="10497" max="10497" width="28.7109375" style="55" customWidth="1"/>
    <col min="10498" max="10498" width="7.42578125" style="55" customWidth="1"/>
    <col min="10499" max="10499" width="8" style="55" customWidth="1"/>
    <col min="10500" max="10517" width="5.42578125" style="55" customWidth="1"/>
    <col min="10518" max="10751" width="5.42578125" style="55"/>
    <col min="10752" max="10752" width="4.140625" style="55" customWidth="1"/>
    <col min="10753" max="10753" width="28.7109375" style="55" customWidth="1"/>
    <col min="10754" max="10754" width="7.42578125" style="55" customWidth="1"/>
    <col min="10755" max="10755" width="8" style="55" customWidth="1"/>
    <col min="10756" max="10773" width="5.42578125" style="55" customWidth="1"/>
    <col min="10774" max="11007" width="5.42578125" style="55"/>
    <col min="11008" max="11008" width="4.140625" style="55" customWidth="1"/>
    <col min="11009" max="11009" width="28.7109375" style="55" customWidth="1"/>
    <col min="11010" max="11010" width="7.42578125" style="55" customWidth="1"/>
    <col min="11011" max="11011" width="8" style="55" customWidth="1"/>
    <col min="11012" max="11029" width="5.42578125" style="55" customWidth="1"/>
    <col min="11030" max="11263" width="5.42578125" style="55"/>
    <col min="11264" max="11264" width="4.140625" style="55" customWidth="1"/>
    <col min="11265" max="11265" width="28.7109375" style="55" customWidth="1"/>
    <col min="11266" max="11266" width="7.42578125" style="55" customWidth="1"/>
    <col min="11267" max="11267" width="8" style="55" customWidth="1"/>
    <col min="11268" max="11285" width="5.42578125" style="55" customWidth="1"/>
    <col min="11286" max="11519" width="5.42578125" style="55"/>
    <col min="11520" max="11520" width="4.140625" style="55" customWidth="1"/>
    <col min="11521" max="11521" width="28.7109375" style="55" customWidth="1"/>
    <col min="11522" max="11522" width="7.42578125" style="55" customWidth="1"/>
    <col min="11523" max="11523" width="8" style="55" customWidth="1"/>
    <col min="11524" max="11541" width="5.42578125" style="55" customWidth="1"/>
    <col min="11542" max="11775" width="5.42578125" style="55"/>
    <col min="11776" max="11776" width="4.140625" style="55" customWidth="1"/>
    <col min="11777" max="11777" width="28.7109375" style="55" customWidth="1"/>
    <col min="11778" max="11778" width="7.42578125" style="55" customWidth="1"/>
    <col min="11779" max="11779" width="8" style="55" customWidth="1"/>
    <col min="11780" max="11797" width="5.42578125" style="55" customWidth="1"/>
    <col min="11798" max="12031" width="5.42578125" style="55"/>
    <col min="12032" max="12032" width="4.140625" style="55" customWidth="1"/>
    <col min="12033" max="12033" width="28.7109375" style="55" customWidth="1"/>
    <col min="12034" max="12034" width="7.42578125" style="55" customWidth="1"/>
    <col min="12035" max="12035" width="8" style="55" customWidth="1"/>
    <col min="12036" max="12053" width="5.42578125" style="55" customWidth="1"/>
    <col min="12054" max="12287" width="5.42578125" style="55"/>
    <col min="12288" max="12288" width="4.140625" style="55" customWidth="1"/>
    <col min="12289" max="12289" width="28.7109375" style="55" customWidth="1"/>
    <col min="12290" max="12290" width="7.42578125" style="55" customWidth="1"/>
    <col min="12291" max="12291" width="8" style="55" customWidth="1"/>
    <col min="12292" max="12309" width="5.42578125" style="55" customWidth="1"/>
    <col min="12310" max="12543" width="5.42578125" style="55"/>
    <col min="12544" max="12544" width="4.140625" style="55" customWidth="1"/>
    <col min="12545" max="12545" width="28.7109375" style="55" customWidth="1"/>
    <col min="12546" max="12546" width="7.42578125" style="55" customWidth="1"/>
    <col min="12547" max="12547" width="8" style="55" customWidth="1"/>
    <col min="12548" max="12565" width="5.42578125" style="55" customWidth="1"/>
    <col min="12566" max="12799" width="5.42578125" style="55"/>
    <col min="12800" max="12800" width="4.140625" style="55" customWidth="1"/>
    <col min="12801" max="12801" width="28.7109375" style="55" customWidth="1"/>
    <col min="12802" max="12802" width="7.42578125" style="55" customWidth="1"/>
    <col min="12803" max="12803" width="8" style="55" customWidth="1"/>
    <col min="12804" max="12821" width="5.42578125" style="55" customWidth="1"/>
    <col min="12822" max="13055" width="5.42578125" style="55"/>
    <col min="13056" max="13056" width="4.140625" style="55" customWidth="1"/>
    <col min="13057" max="13057" width="28.7109375" style="55" customWidth="1"/>
    <col min="13058" max="13058" width="7.42578125" style="55" customWidth="1"/>
    <col min="13059" max="13059" width="8" style="55" customWidth="1"/>
    <col min="13060" max="13077" width="5.42578125" style="55" customWidth="1"/>
    <col min="13078" max="13311" width="5.42578125" style="55"/>
    <col min="13312" max="13312" width="4.140625" style="55" customWidth="1"/>
    <col min="13313" max="13313" width="28.7109375" style="55" customWidth="1"/>
    <col min="13314" max="13314" width="7.42578125" style="55" customWidth="1"/>
    <col min="13315" max="13315" width="8" style="55" customWidth="1"/>
    <col min="13316" max="13333" width="5.42578125" style="55" customWidth="1"/>
    <col min="13334" max="13567" width="5.42578125" style="55"/>
    <col min="13568" max="13568" width="4.140625" style="55" customWidth="1"/>
    <col min="13569" max="13569" width="28.7109375" style="55" customWidth="1"/>
    <col min="13570" max="13570" width="7.42578125" style="55" customWidth="1"/>
    <col min="13571" max="13571" width="8" style="55" customWidth="1"/>
    <col min="13572" max="13589" width="5.42578125" style="55" customWidth="1"/>
    <col min="13590" max="13823" width="5.42578125" style="55"/>
    <col min="13824" max="13824" width="4.140625" style="55" customWidth="1"/>
    <col min="13825" max="13825" width="28.7109375" style="55" customWidth="1"/>
    <col min="13826" max="13826" width="7.42578125" style="55" customWidth="1"/>
    <col min="13827" max="13827" width="8" style="55" customWidth="1"/>
    <col min="13828" max="13845" width="5.42578125" style="55" customWidth="1"/>
    <col min="13846" max="14079" width="5.42578125" style="55"/>
    <col min="14080" max="14080" width="4.140625" style="55" customWidth="1"/>
    <col min="14081" max="14081" width="28.7109375" style="55" customWidth="1"/>
    <col min="14082" max="14082" width="7.42578125" style="55" customWidth="1"/>
    <col min="14083" max="14083" width="8" style="55" customWidth="1"/>
    <col min="14084" max="14101" width="5.42578125" style="55" customWidth="1"/>
    <col min="14102" max="14335" width="5.42578125" style="55"/>
    <col min="14336" max="14336" width="4.140625" style="55" customWidth="1"/>
    <col min="14337" max="14337" width="28.7109375" style="55" customWidth="1"/>
    <col min="14338" max="14338" width="7.42578125" style="55" customWidth="1"/>
    <col min="14339" max="14339" width="8" style="55" customWidth="1"/>
    <col min="14340" max="14357" width="5.42578125" style="55" customWidth="1"/>
    <col min="14358" max="14591" width="5.42578125" style="55"/>
    <col min="14592" max="14592" width="4.140625" style="55" customWidth="1"/>
    <col min="14593" max="14593" width="28.7109375" style="55" customWidth="1"/>
    <col min="14594" max="14594" width="7.42578125" style="55" customWidth="1"/>
    <col min="14595" max="14595" width="8" style="55" customWidth="1"/>
    <col min="14596" max="14613" width="5.42578125" style="55" customWidth="1"/>
    <col min="14614" max="14847" width="5.42578125" style="55"/>
    <col min="14848" max="14848" width="4.140625" style="55" customWidth="1"/>
    <col min="14849" max="14849" width="28.7109375" style="55" customWidth="1"/>
    <col min="14850" max="14850" width="7.42578125" style="55" customWidth="1"/>
    <col min="14851" max="14851" width="8" style="55" customWidth="1"/>
    <col min="14852" max="14869" width="5.42578125" style="55" customWidth="1"/>
    <col min="14870" max="15103" width="5.42578125" style="55"/>
    <col min="15104" max="15104" width="4.140625" style="55" customWidth="1"/>
    <col min="15105" max="15105" width="28.7109375" style="55" customWidth="1"/>
    <col min="15106" max="15106" width="7.42578125" style="55" customWidth="1"/>
    <col min="15107" max="15107" width="8" style="55" customWidth="1"/>
    <col min="15108" max="15125" width="5.42578125" style="55" customWidth="1"/>
    <col min="15126" max="15359" width="5.42578125" style="55"/>
    <col min="15360" max="15360" width="4.140625" style="55" customWidth="1"/>
    <col min="15361" max="15361" width="28.7109375" style="55" customWidth="1"/>
    <col min="15362" max="15362" width="7.42578125" style="55" customWidth="1"/>
    <col min="15363" max="15363" width="8" style="55" customWidth="1"/>
    <col min="15364" max="15381" width="5.42578125" style="55" customWidth="1"/>
    <col min="15382" max="15615" width="5.42578125" style="55"/>
    <col min="15616" max="15616" width="4.140625" style="55" customWidth="1"/>
    <col min="15617" max="15617" width="28.7109375" style="55" customWidth="1"/>
    <col min="15618" max="15618" width="7.42578125" style="55" customWidth="1"/>
    <col min="15619" max="15619" width="8" style="55" customWidth="1"/>
    <col min="15620" max="15637" width="5.42578125" style="55" customWidth="1"/>
    <col min="15638" max="15871" width="5.42578125" style="55"/>
    <col min="15872" max="15872" width="4.140625" style="55" customWidth="1"/>
    <col min="15873" max="15873" width="28.7109375" style="55" customWidth="1"/>
    <col min="15874" max="15874" width="7.42578125" style="55" customWidth="1"/>
    <col min="15875" max="15875" width="8" style="55" customWidth="1"/>
    <col min="15876" max="15893" width="5.42578125" style="55" customWidth="1"/>
    <col min="15894" max="16127" width="5.42578125" style="55"/>
    <col min="16128" max="16128" width="4.140625" style="55" customWidth="1"/>
    <col min="16129" max="16129" width="28.7109375" style="55" customWidth="1"/>
    <col min="16130" max="16130" width="7.42578125" style="55" customWidth="1"/>
    <col min="16131" max="16131" width="8" style="55" customWidth="1"/>
    <col min="16132" max="16149" width="5.42578125" style="55" customWidth="1"/>
    <col min="16150" max="16384" width="5.42578125" style="55"/>
  </cols>
  <sheetData>
    <row r="1" spans="1:26" s="43" customFormat="1" ht="25.5" customHeight="1" x14ac:dyDescent="0.2">
      <c r="A1" s="991" t="s">
        <v>105</v>
      </c>
      <c r="B1" s="991"/>
      <c r="C1" s="991"/>
      <c r="D1" s="991"/>
      <c r="E1" s="991"/>
      <c r="F1" s="991"/>
      <c r="G1" s="991"/>
      <c r="H1" s="991"/>
      <c r="I1" s="991"/>
      <c r="J1" s="991"/>
      <c r="K1" s="991"/>
      <c r="L1" s="991"/>
      <c r="M1" s="991"/>
      <c r="N1" s="991"/>
      <c r="O1" s="991"/>
      <c r="P1" s="991"/>
      <c r="Q1" s="991"/>
      <c r="R1" s="991"/>
      <c r="S1" s="207"/>
      <c r="T1" s="994" t="s">
        <v>139</v>
      </c>
      <c r="U1" s="994"/>
      <c r="V1" s="994"/>
    </row>
    <row r="2" spans="1:26" s="44" customFormat="1" ht="18.75" customHeight="1" x14ac:dyDescent="0.25">
      <c r="A2" s="995"/>
      <c r="B2" s="995"/>
      <c r="C2" s="995"/>
      <c r="D2" s="995"/>
      <c r="E2" s="995"/>
      <c r="F2" s="995"/>
      <c r="G2" s="995"/>
      <c r="H2" s="995"/>
      <c r="I2" s="149"/>
      <c r="J2" s="150"/>
      <c r="K2" s="150"/>
      <c r="L2" s="150"/>
      <c r="M2" s="150"/>
      <c r="N2" s="150"/>
      <c r="O2" s="150"/>
      <c r="P2" s="150"/>
      <c r="Q2" s="150"/>
      <c r="R2" s="150"/>
      <c r="S2" s="151"/>
      <c r="T2" s="1008" t="s">
        <v>1</v>
      </c>
      <c r="U2" s="1008"/>
      <c r="V2" s="1008"/>
      <c r="W2" s="43"/>
      <c r="X2" s="346"/>
    </row>
    <row r="3" spans="1:26" s="45" customFormat="1" ht="17.25" customHeight="1" x14ac:dyDescent="0.2">
      <c r="A3" s="996" t="s">
        <v>225</v>
      </c>
      <c r="B3" s="996" t="s">
        <v>106</v>
      </c>
      <c r="C3" s="999" t="s">
        <v>107</v>
      </c>
      <c r="D3" s="1002" t="s">
        <v>108</v>
      </c>
      <c r="E3" s="1003"/>
      <c r="F3" s="1003"/>
      <c r="G3" s="1003"/>
      <c r="H3" s="1003"/>
      <c r="I3" s="1003"/>
      <c r="J3" s="1004"/>
      <c r="K3" s="1002" t="s">
        <v>109</v>
      </c>
      <c r="L3" s="1005"/>
      <c r="M3" s="1005"/>
      <c r="N3" s="1009" t="s">
        <v>5</v>
      </c>
      <c r="O3" s="1009"/>
      <c r="P3" s="1009"/>
      <c r="Q3" s="1009"/>
      <c r="R3" s="1009"/>
      <c r="S3" s="1009"/>
      <c r="T3" s="1009"/>
      <c r="U3" s="1009"/>
      <c r="V3" s="1009"/>
    </row>
    <row r="4" spans="1:26" s="45" customFormat="1" ht="23.25" customHeight="1" x14ac:dyDescent="0.2">
      <c r="A4" s="997"/>
      <c r="B4" s="997"/>
      <c r="C4" s="1000"/>
      <c r="D4" s="993" t="s">
        <v>449</v>
      </c>
      <c r="E4" s="993" t="s">
        <v>110</v>
      </c>
      <c r="F4" s="993" t="s">
        <v>111</v>
      </c>
      <c r="G4" s="993" t="s">
        <v>487</v>
      </c>
      <c r="H4" s="993" t="s">
        <v>488</v>
      </c>
      <c r="I4" s="993" t="s">
        <v>89</v>
      </c>
      <c r="J4" s="1006" t="s">
        <v>288</v>
      </c>
      <c r="K4" s="993" t="s">
        <v>64</v>
      </c>
      <c r="L4" s="993" t="s">
        <v>112</v>
      </c>
      <c r="M4" s="993" t="s">
        <v>240</v>
      </c>
      <c r="N4" s="993" t="s">
        <v>450</v>
      </c>
      <c r="O4" s="993" t="s">
        <v>113</v>
      </c>
      <c r="P4" s="993" t="s">
        <v>114</v>
      </c>
      <c r="Q4" s="992" t="s">
        <v>15</v>
      </c>
      <c r="R4" s="992"/>
      <c r="S4" s="992"/>
      <c r="T4" s="992" t="s">
        <v>115</v>
      </c>
      <c r="U4" s="992"/>
      <c r="V4" s="992"/>
      <c r="Z4" s="47"/>
    </row>
    <row r="5" spans="1:26" s="48" customFormat="1" ht="101.25" customHeight="1" x14ac:dyDescent="0.2">
      <c r="A5" s="998"/>
      <c r="B5" s="998"/>
      <c r="C5" s="1001"/>
      <c r="D5" s="993"/>
      <c r="E5" s="993"/>
      <c r="F5" s="993"/>
      <c r="G5" s="993"/>
      <c r="H5" s="993"/>
      <c r="I5" s="993"/>
      <c r="J5" s="1007"/>
      <c r="K5" s="993"/>
      <c r="L5" s="993"/>
      <c r="M5" s="993"/>
      <c r="N5" s="993"/>
      <c r="O5" s="993"/>
      <c r="P5" s="993"/>
      <c r="Q5" s="154" t="s">
        <v>116</v>
      </c>
      <c r="R5" s="154" t="s">
        <v>117</v>
      </c>
      <c r="S5" s="154" t="s">
        <v>118</v>
      </c>
      <c r="T5" s="154" t="s">
        <v>429</v>
      </c>
      <c r="U5" s="154" t="s">
        <v>119</v>
      </c>
      <c r="V5" s="154" t="s">
        <v>12</v>
      </c>
      <c r="W5" s="285"/>
    </row>
    <row r="6" spans="1:26" s="49" customFormat="1" ht="15" customHeight="1" x14ac:dyDescent="0.2">
      <c r="A6" s="467">
        <v>1</v>
      </c>
      <c r="B6" s="467">
        <v>2</v>
      </c>
      <c r="C6" s="467">
        <v>3</v>
      </c>
      <c r="D6" s="468">
        <v>4</v>
      </c>
      <c r="E6" s="467">
        <v>5</v>
      </c>
      <c r="F6" s="468">
        <v>6</v>
      </c>
      <c r="G6" s="467">
        <v>7</v>
      </c>
      <c r="H6" s="468">
        <v>8</v>
      </c>
      <c r="I6" s="467">
        <v>9</v>
      </c>
      <c r="J6" s="468">
        <v>10</v>
      </c>
      <c r="K6" s="467">
        <v>11</v>
      </c>
      <c r="L6" s="468">
        <v>12</v>
      </c>
      <c r="M6" s="467">
        <v>13</v>
      </c>
      <c r="N6" s="468">
        <v>14</v>
      </c>
      <c r="O6" s="467">
        <v>15</v>
      </c>
      <c r="P6" s="468">
        <v>16</v>
      </c>
      <c r="Q6" s="467">
        <v>17</v>
      </c>
      <c r="R6" s="468">
        <v>18</v>
      </c>
      <c r="S6" s="467">
        <v>19</v>
      </c>
      <c r="T6" s="468">
        <v>20</v>
      </c>
      <c r="U6" s="467">
        <v>21</v>
      </c>
      <c r="V6" s="467">
        <v>22</v>
      </c>
    </row>
    <row r="7" spans="1:26" s="50" customFormat="1" ht="15" customHeight="1" x14ac:dyDescent="0.2">
      <c r="A7" s="469" t="s">
        <v>19</v>
      </c>
      <c r="B7" s="470" t="s">
        <v>331</v>
      </c>
      <c r="C7" s="318">
        <f t="shared" ref="C7:V7" si="0">SUM(C8:C11)</f>
        <v>0</v>
      </c>
      <c r="D7" s="318">
        <f t="shared" si="0"/>
        <v>0</v>
      </c>
      <c r="E7" s="318">
        <f t="shared" si="0"/>
        <v>0</v>
      </c>
      <c r="F7" s="318">
        <f t="shared" si="0"/>
        <v>0</v>
      </c>
      <c r="G7" s="318">
        <f t="shared" si="0"/>
        <v>0</v>
      </c>
      <c r="H7" s="318">
        <f t="shared" si="0"/>
        <v>0</v>
      </c>
      <c r="I7" s="318">
        <f t="shared" si="0"/>
        <v>0</v>
      </c>
      <c r="J7" s="318">
        <f t="shared" si="0"/>
        <v>0</v>
      </c>
      <c r="K7" s="318">
        <f t="shared" si="0"/>
        <v>0</v>
      </c>
      <c r="L7" s="318">
        <f t="shared" si="0"/>
        <v>0</v>
      </c>
      <c r="M7" s="318">
        <f t="shared" si="0"/>
        <v>0</v>
      </c>
      <c r="N7" s="318">
        <f t="shared" si="0"/>
        <v>0</v>
      </c>
      <c r="O7" s="318">
        <f t="shared" si="0"/>
        <v>0</v>
      </c>
      <c r="P7" s="318">
        <f t="shared" si="0"/>
        <v>0</v>
      </c>
      <c r="Q7" s="318">
        <f t="shared" si="0"/>
        <v>0</v>
      </c>
      <c r="R7" s="318">
        <f t="shared" si="0"/>
        <v>0</v>
      </c>
      <c r="S7" s="318">
        <f t="shared" si="0"/>
        <v>0</v>
      </c>
      <c r="T7" s="318">
        <f t="shared" si="0"/>
        <v>0</v>
      </c>
      <c r="U7" s="318">
        <f t="shared" si="0"/>
        <v>0</v>
      </c>
      <c r="V7" s="318">
        <f t="shared" si="0"/>
        <v>0</v>
      </c>
      <c r="W7" s="107" t="str">
        <f>IF(AND(K7&lt;=C7,L7&lt;=C7,M7&lt;=C7),"Đúng","Sai")</f>
        <v>Đúng</v>
      </c>
      <c r="X7" s="107" t="str">
        <f>IF(C7=N7+O7+P7,"Đúng","Sai")</f>
        <v>Đúng</v>
      </c>
      <c r="Y7" s="107" t="str">
        <f>IF(P7=Q7+R7+S7,"Đúng","Sai")</f>
        <v>Đúng</v>
      </c>
    </row>
    <row r="8" spans="1:26" s="50" customFormat="1" ht="15" customHeight="1" x14ac:dyDescent="0.2">
      <c r="A8" s="471"/>
      <c r="B8" s="472" t="s">
        <v>120</v>
      </c>
      <c r="C8" s="473">
        <f>SUM(D8:J8)</f>
        <v>0</v>
      </c>
      <c r="D8" s="329"/>
      <c r="E8" s="329"/>
      <c r="F8" s="474"/>
      <c r="G8" s="474"/>
      <c r="H8" s="474"/>
      <c r="I8" s="474"/>
      <c r="J8" s="474"/>
      <c r="K8" s="475"/>
      <c r="L8" s="475"/>
      <c r="M8" s="475"/>
      <c r="N8" s="475"/>
      <c r="O8" s="475"/>
      <c r="P8" s="462"/>
      <c r="Q8" s="475"/>
      <c r="R8" s="475"/>
      <c r="S8" s="475"/>
      <c r="T8" s="475"/>
      <c r="U8" s="475"/>
      <c r="V8" s="475"/>
      <c r="W8" s="107" t="str">
        <f t="shared" ref="W8:W24" si="1">IF(AND(K8&lt;=C8,L8&lt;=C8,M8&lt;=C8),"Đúng","Sai")</f>
        <v>Đúng</v>
      </c>
      <c r="X8" s="107" t="str">
        <f t="shared" ref="X8:X24" si="2">IF(C8=N8+O8+P8,"Đúng","Sai")</f>
        <v>Đúng</v>
      </c>
      <c r="Y8" s="107" t="str">
        <f t="shared" ref="Y8:Y24" si="3">IF(P8=Q8+R8+S8,"Đúng","Sai")</f>
        <v>Đúng</v>
      </c>
    </row>
    <row r="9" spans="1:26" s="50" customFormat="1" ht="15" customHeight="1" x14ac:dyDescent="0.2">
      <c r="A9" s="476"/>
      <c r="B9" s="477" t="s">
        <v>21</v>
      </c>
      <c r="C9" s="331">
        <f>SUM(D9:J9)</f>
        <v>0</v>
      </c>
      <c r="D9" s="330"/>
      <c r="E9" s="330"/>
      <c r="F9" s="458"/>
      <c r="G9" s="310"/>
      <c r="H9" s="310"/>
      <c r="I9" s="310"/>
      <c r="J9" s="310"/>
      <c r="K9" s="458"/>
      <c r="L9" s="458"/>
      <c r="M9" s="458"/>
      <c r="N9" s="458"/>
      <c r="O9" s="458"/>
      <c r="P9" s="458"/>
      <c r="Q9" s="458"/>
      <c r="R9" s="458"/>
      <c r="S9" s="458"/>
      <c r="T9" s="458"/>
      <c r="U9" s="458"/>
      <c r="V9" s="458"/>
      <c r="W9" s="107" t="str">
        <f t="shared" si="1"/>
        <v>Đúng</v>
      </c>
      <c r="X9" s="107" t="str">
        <f t="shared" si="2"/>
        <v>Đúng</v>
      </c>
      <c r="Y9" s="107" t="str">
        <f t="shared" si="3"/>
        <v>Đúng</v>
      </c>
    </row>
    <row r="10" spans="1:26" s="50" customFormat="1" ht="15" customHeight="1" x14ac:dyDescent="0.2">
      <c r="A10" s="476"/>
      <c r="B10" s="477" t="s">
        <v>479</v>
      </c>
      <c r="C10" s="331">
        <f>SUM(D10:J10)</f>
        <v>0</v>
      </c>
      <c r="D10" s="330"/>
      <c r="E10" s="330"/>
      <c r="F10" s="458"/>
      <c r="G10" s="458"/>
      <c r="H10" s="310"/>
      <c r="I10" s="310"/>
      <c r="J10" s="310"/>
      <c r="K10" s="458"/>
      <c r="L10" s="458"/>
      <c r="M10" s="458"/>
      <c r="N10" s="458"/>
      <c r="O10" s="458"/>
      <c r="P10" s="458"/>
      <c r="Q10" s="458"/>
      <c r="R10" s="458"/>
      <c r="S10" s="458"/>
      <c r="T10" s="458"/>
      <c r="U10" s="458"/>
      <c r="V10" s="458"/>
      <c r="W10" s="107" t="str">
        <f t="shared" si="1"/>
        <v>Đúng</v>
      </c>
      <c r="X10" s="107" t="str">
        <f t="shared" si="2"/>
        <v>Đúng</v>
      </c>
      <c r="Y10" s="107" t="str">
        <f t="shared" si="3"/>
        <v>Đúng</v>
      </c>
    </row>
    <row r="11" spans="1:26" s="50" customFormat="1" ht="15" customHeight="1" x14ac:dyDescent="0.2">
      <c r="A11" s="478"/>
      <c r="B11" s="479" t="s">
        <v>22</v>
      </c>
      <c r="C11" s="480">
        <f>SUM(D11:J11)</f>
        <v>0</v>
      </c>
      <c r="D11" s="481"/>
      <c r="E11" s="481"/>
      <c r="F11" s="482"/>
      <c r="G11" s="482"/>
      <c r="H11" s="482"/>
      <c r="I11" s="482"/>
      <c r="J11" s="482"/>
      <c r="K11" s="482"/>
      <c r="L11" s="482"/>
      <c r="M11" s="482"/>
      <c r="N11" s="482"/>
      <c r="O11" s="458"/>
      <c r="P11" s="458"/>
      <c r="Q11" s="482"/>
      <c r="R11" s="482"/>
      <c r="S11" s="482"/>
      <c r="T11" s="482"/>
      <c r="U11" s="482"/>
      <c r="V11" s="482"/>
      <c r="W11" s="107" t="str">
        <f t="shared" si="1"/>
        <v>Đúng</v>
      </c>
      <c r="X11" s="107" t="str">
        <f t="shared" si="2"/>
        <v>Đúng</v>
      </c>
      <c r="Y11" s="107" t="str">
        <f t="shared" si="3"/>
        <v>Đúng</v>
      </c>
    </row>
    <row r="12" spans="1:26" s="50" customFormat="1" ht="15" customHeight="1" x14ac:dyDescent="0.2">
      <c r="A12" s="483" t="s">
        <v>23</v>
      </c>
      <c r="B12" s="484" t="s">
        <v>121</v>
      </c>
      <c r="C12" s="315">
        <f t="shared" ref="C12:V12" si="4">SUM(C13:C31)</f>
        <v>0</v>
      </c>
      <c r="D12" s="315">
        <f t="shared" si="4"/>
        <v>0</v>
      </c>
      <c r="E12" s="315">
        <f t="shared" si="4"/>
        <v>0</v>
      </c>
      <c r="F12" s="315">
        <f t="shared" si="4"/>
        <v>0</v>
      </c>
      <c r="G12" s="315">
        <f t="shared" si="4"/>
        <v>0</v>
      </c>
      <c r="H12" s="315">
        <f t="shared" si="4"/>
        <v>0</v>
      </c>
      <c r="I12" s="315">
        <f t="shared" si="4"/>
        <v>0</v>
      </c>
      <c r="J12" s="315">
        <f t="shared" si="4"/>
        <v>0</v>
      </c>
      <c r="K12" s="315">
        <f t="shared" si="4"/>
        <v>0</v>
      </c>
      <c r="L12" s="315">
        <f t="shared" si="4"/>
        <v>0</v>
      </c>
      <c r="M12" s="315">
        <f t="shared" si="4"/>
        <v>0</v>
      </c>
      <c r="N12" s="315">
        <f t="shared" si="4"/>
        <v>0</v>
      </c>
      <c r="O12" s="315">
        <f t="shared" si="4"/>
        <v>0</v>
      </c>
      <c r="P12" s="315">
        <f t="shared" si="4"/>
        <v>0</v>
      </c>
      <c r="Q12" s="315">
        <f t="shared" si="4"/>
        <v>0</v>
      </c>
      <c r="R12" s="315">
        <f t="shared" si="4"/>
        <v>0</v>
      </c>
      <c r="S12" s="315">
        <f t="shared" si="4"/>
        <v>0</v>
      </c>
      <c r="T12" s="315">
        <f t="shared" si="4"/>
        <v>0</v>
      </c>
      <c r="U12" s="315">
        <f t="shared" si="4"/>
        <v>0</v>
      </c>
      <c r="V12" s="315">
        <f t="shared" si="4"/>
        <v>0</v>
      </c>
      <c r="W12" s="107" t="str">
        <f t="shared" si="1"/>
        <v>Đúng</v>
      </c>
      <c r="X12" s="107" t="str">
        <f t="shared" si="2"/>
        <v>Đúng</v>
      </c>
      <c r="Y12" s="107" t="str">
        <f t="shared" si="3"/>
        <v>Đúng</v>
      </c>
    </row>
    <row r="13" spans="1:26" s="50" customFormat="1" ht="15" customHeight="1" x14ac:dyDescent="0.2">
      <c r="A13" s="485"/>
      <c r="B13" s="486" t="s">
        <v>122</v>
      </c>
      <c r="C13" s="320">
        <f t="shared" ref="C13:C21" si="5">SUM(D13:J13)</f>
        <v>0</v>
      </c>
      <c r="D13" s="306"/>
      <c r="E13" s="307"/>
      <c r="F13" s="307"/>
      <c r="G13" s="307"/>
      <c r="H13" s="307"/>
      <c r="I13" s="307"/>
      <c r="J13" s="307"/>
      <c r="K13" s="487"/>
      <c r="L13" s="487"/>
      <c r="M13" s="487"/>
      <c r="N13" s="487"/>
      <c r="O13" s="458"/>
      <c r="P13" s="458"/>
      <c r="Q13" s="487"/>
      <c r="R13" s="487"/>
      <c r="S13" s="487"/>
      <c r="T13" s="487"/>
      <c r="U13" s="487"/>
      <c r="V13" s="487"/>
      <c r="W13" s="107" t="str">
        <f t="shared" si="1"/>
        <v>Đúng</v>
      </c>
      <c r="X13" s="107" t="str">
        <f t="shared" si="2"/>
        <v>Đúng</v>
      </c>
      <c r="Y13" s="107" t="str">
        <f t="shared" si="3"/>
        <v>Đúng</v>
      </c>
    </row>
    <row r="14" spans="1:26" s="50" customFormat="1" ht="15" customHeight="1" x14ac:dyDescent="0.2">
      <c r="A14" s="476"/>
      <c r="B14" s="477" t="s">
        <v>123</v>
      </c>
      <c r="C14" s="331">
        <f t="shared" si="5"/>
        <v>0</v>
      </c>
      <c r="D14" s="297"/>
      <c r="E14" s="308"/>
      <c r="F14" s="308"/>
      <c r="G14" s="308"/>
      <c r="H14" s="308"/>
      <c r="I14" s="308"/>
      <c r="J14" s="308"/>
      <c r="K14" s="458"/>
      <c r="L14" s="458"/>
      <c r="M14" s="458"/>
      <c r="N14" s="458"/>
      <c r="O14" s="458"/>
      <c r="P14" s="458"/>
      <c r="Q14" s="458"/>
      <c r="R14" s="458"/>
      <c r="S14" s="458"/>
      <c r="T14" s="458"/>
      <c r="U14" s="458"/>
      <c r="V14" s="458"/>
      <c r="W14" s="107" t="str">
        <f t="shared" si="1"/>
        <v>Đúng</v>
      </c>
      <c r="X14" s="107" t="str">
        <f t="shared" si="2"/>
        <v>Đúng</v>
      </c>
      <c r="Y14" s="107" t="str">
        <f t="shared" si="3"/>
        <v>Đúng</v>
      </c>
    </row>
    <row r="15" spans="1:26" s="50" customFormat="1" ht="15" customHeight="1" x14ac:dyDescent="0.2">
      <c r="A15" s="476"/>
      <c r="B15" s="488" t="s">
        <v>124</v>
      </c>
      <c r="C15" s="331">
        <f t="shared" si="5"/>
        <v>0</v>
      </c>
      <c r="D15" s="297"/>
      <c r="E15" s="308"/>
      <c r="F15" s="308"/>
      <c r="G15" s="308"/>
      <c r="H15" s="308"/>
      <c r="I15" s="308"/>
      <c r="J15" s="308"/>
      <c r="K15" s="458"/>
      <c r="L15" s="458"/>
      <c r="M15" s="458"/>
      <c r="N15" s="458"/>
      <c r="O15" s="458"/>
      <c r="P15" s="458"/>
      <c r="Q15" s="458"/>
      <c r="R15" s="458"/>
      <c r="S15" s="458"/>
      <c r="T15" s="458"/>
      <c r="U15" s="458"/>
      <c r="V15" s="458"/>
      <c r="W15" s="107" t="str">
        <f t="shared" si="1"/>
        <v>Đúng</v>
      </c>
      <c r="X15" s="107" t="str">
        <f t="shared" si="2"/>
        <v>Đúng</v>
      </c>
      <c r="Y15" s="107" t="str">
        <f t="shared" si="3"/>
        <v>Đúng</v>
      </c>
    </row>
    <row r="16" spans="1:26" s="50" customFormat="1" ht="15" customHeight="1" x14ac:dyDescent="0.2">
      <c r="A16" s="476"/>
      <c r="B16" s="488" t="s">
        <v>125</v>
      </c>
      <c r="C16" s="331">
        <f t="shared" si="5"/>
        <v>0</v>
      </c>
      <c r="D16" s="297"/>
      <c r="E16" s="297"/>
      <c r="F16" s="308"/>
      <c r="G16" s="308"/>
      <c r="H16" s="308"/>
      <c r="I16" s="308"/>
      <c r="J16" s="308"/>
      <c r="K16" s="458"/>
      <c r="L16" s="458"/>
      <c r="M16" s="458"/>
      <c r="N16" s="458"/>
      <c r="O16" s="458"/>
      <c r="P16" s="458"/>
      <c r="Q16" s="458"/>
      <c r="R16" s="458"/>
      <c r="S16" s="458"/>
      <c r="T16" s="458"/>
      <c r="U16" s="458"/>
      <c r="V16" s="458"/>
      <c r="W16" s="107" t="str">
        <f t="shared" si="1"/>
        <v>Đúng</v>
      </c>
      <c r="X16" s="107" t="str">
        <f t="shared" si="2"/>
        <v>Đúng</v>
      </c>
      <c r="Y16" s="107" t="str">
        <f t="shared" si="3"/>
        <v>Đúng</v>
      </c>
    </row>
    <row r="17" spans="1:25" s="50" customFormat="1" ht="15" customHeight="1" x14ac:dyDescent="0.2">
      <c r="A17" s="476"/>
      <c r="B17" s="477" t="s">
        <v>126</v>
      </c>
      <c r="C17" s="331">
        <f t="shared" si="5"/>
        <v>0</v>
      </c>
      <c r="D17" s="297"/>
      <c r="E17" s="297"/>
      <c r="F17" s="458"/>
      <c r="G17" s="308"/>
      <c r="H17" s="308"/>
      <c r="I17" s="308"/>
      <c r="J17" s="308"/>
      <c r="K17" s="458"/>
      <c r="L17" s="458"/>
      <c r="M17" s="458"/>
      <c r="N17" s="458"/>
      <c r="O17" s="458"/>
      <c r="P17" s="458"/>
      <c r="Q17" s="458"/>
      <c r="R17" s="458"/>
      <c r="S17" s="458"/>
      <c r="T17" s="458"/>
      <c r="U17" s="458"/>
      <c r="V17" s="458"/>
      <c r="W17" s="107" t="str">
        <f t="shared" si="1"/>
        <v>Đúng</v>
      </c>
      <c r="X17" s="107" t="str">
        <f t="shared" si="2"/>
        <v>Đúng</v>
      </c>
      <c r="Y17" s="107" t="str">
        <f t="shared" si="3"/>
        <v>Đúng</v>
      </c>
    </row>
    <row r="18" spans="1:25" s="50" customFormat="1" ht="18.75" customHeight="1" x14ac:dyDescent="0.2">
      <c r="A18" s="476"/>
      <c r="B18" s="477" t="s">
        <v>487</v>
      </c>
      <c r="C18" s="331">
        <f t="shared" si="5"/>
        <v>0</v>
      </c>
      <c r="D18" s="297"/>
      <c r="E18" s="297"/>
      <c r="F18" s="458"/>
      <c r="G18" s="308"/>
      <c r="H18" s="308"/>
      <c r="I18" s="308"/>
      <c r="J18" s="308"/>
      <c r="K18" s="458"/>
      <c r="L18" s="458"/>
      <c r="M18" s="458"/>
      <c r="N18" s="458"/>
      <c r="O18" s="458"/>
      <c r="P18" s="458"/>
      <c r="Q18" s="458"/>
      <c r="R18" s="458"/>
      <c r="S18" s="458"/>
      <c r="T18" s="458"/>
      <c r="U18" s="458"/>
      <c r="V18" s="458"/>
      <c r="W18" s="107" t="str">
        <f t="shared" si="1"/>
        <v>Đúng</v>
      </c>
      <c r="X18" s="107" t="str">
        <f t="shared" si="2"/>
        <v>Đúng</v>
      </c>
      <c r="Y18" s="107" t="str">
        <f t="shared" si="3"/>
        <v>Đúng</v>
      </c>
    </row>
    <row r="19" spans="1:25" s="50" customFormat="1" ht="15.75" customHeight="1" x14ac:dyDescent="0.2">
      <c r="A19" s="476"/>
      <c r="B19" s="477" t="s">
        <v>488</v>
      </c>
      <c r="C19" s="331">
        <f t="shared" si="5"/>
        <v>0</v>
      </c>
      <c r="D19" s="297"/>
      <c r="E19" s="297"/>
      <c r="F19" s="458"/>
      <c r="G19" s="458"/>
      <c r="H19" s="308"/>
      <c r="I19" s="308"/>
      <c r="J19" s="308"/>
      <c r="K19" s="458"/>
      <c r="L19" s="458"/>
      <c r="M19" s="458"/>
      <c r="N19" s="458"/>
      <c r="O19" s="458"/>
      <c r="P19" s="458"/>
      <c r="Q19" s="458"/>
      <c r="R19" s="458"/>
      <c r="S19" s="458"/>
      <c r="T19" s="458"/>
      <c r="U19" s="458"/>
      <c r="V19" s="458"/>
      <c r="W19" s="107" t="str">
        <f t="shared" si="1"/>
        <v>Đúng</v>
      </c>
      <c r="X19" s="107" t="str">
        <f t="shared" si="2"/>
        <v>Đúng</v>
      </c>
      <c r="Y19" s="107" t="str">
        <f t="shared" si="3"/>
        <v>Đúng</v>
      </c>
    </row>
    <row r="20" spans="1:25" s="50" customFormat="1" ht="24.75" customHeight="1" x14ac:dyDescent="0.2">
      <c r="A20" s="476"/>
      <c r="B20" s="477" t="s">
        <v>489</v>
      </c>
      <c r="C20" s="331">
        <f t="shared" si="5"/>
        <v>0</v>
      </c>
      <c r="D20" s="297"/>
      <c r="E20" s="297"/>
      <c r="F20" s="458"/>
      <c r="G20" s="458"/>
      <c r="H20" s="458"/>
      <c r="I20" s="308"/>
      <c r="J20" s="308"/>
      <c r="K20" s="458"/>
      <c r="L20" s="458"/>
      <c r="M20" s="458"/>
      <c r="N20" s="458"/>
      <c r="O20" s="458"/>
      <c r="P20" s="458"/>
      <c r="Q20" s="458"/>
      <c r="R20" s="458"/>
      <c r="S20" s="458"/>
      <c r="T20" s="458"/>
      <c r="U20" s="458"/>
      <c r="V20" s="458"/>
      <c r="W20" s="107" t="str">
        <f t="shared" si="1"/>
        <v>Đúng</v>
      </c>
      <c r="X20" s="107" t="str">
        <f t="shared" si="2"/>
        <v>Đúng</v>
      </c>
      <c r="Y20" s="107" t="str">
        <f t="shared" si="3"/>
        <v>Đúng</v>
      </c>
    </row>
    <row r="21" spans="1:25" s="50" customFormat="1" ht="15" customHeight="1" x14ac:dyDescent="0.2">
      <c r="A21" s="476"/>
      <c r="B21" s="477" t="s">
        <v>127</v>
      </c>
      <c r="C21" s="331">
        <f t="shared" si="5"/>
        <v>0</v>
      </c>
      <c r="D21" s="297"/>
      <c r="E21" s="297"/>
      <c r="F21" s="458"/>
      <c r="G21" s="458"/>
      <c r="H21" s="458"/>
      <c r="I21" s="308"/>
      <c r="J21" s="308"/>
      <c r="K21" s="458"/>
      <c r="L21" s="458"/>
      <c r="M21" s="458"/>
      <c r="N21" s="458"/>
      <c r="O21" s="458"/>
      <c r="P21" s="458"/>
      <c r="Q21" s="458"/>
      <c r="R21" s="458"/>
      <c r="S21" s="458"/>
      <c r="T21" s="458"/>
      <c r="U21" s="458"/>
      <c r="V21" s="458"/>
      <c r="W21" s="107" t="str">
        <f t="shared" si="1"/>
        <v>Đúng</v>
      </c>
      <c r="X21" s="107" t="str">
        <f t="shared" si="2"/>
        <v>Đúng</v>
      </c>
      <c r="Y21" s="107" t="str">
        <f t="shared" si="3"/>
        <v>Đúng</v>
      </c>
    </row>
    <row r="22" spans="1:25" s="50" customFormat="1" ht="15" customHeight="1" x14ac:dyDescent="0.2">
      <c r="A22" s="476"/>
      <c r="B22" s="477" t="s">
        <v>287</v>
      </c>
      <c r="C22" s="331">
        <f t="shared" ref="C22:C23" si="6">SUM(D22:J22)</f>
        <v>0</v>
      </c>
      <c r="D22" s="297"/>
      <c r="E22" s="297"/>
      <c r="F22" s="458"/>
      <c r="G22" s="458"/>
      <c r="H22" s="458"/>
      <c r="I22" s="458"/>
      <c r="J22" s="308"/>
      <c r="K22" s="458"/>
      <c r="L22" s="458"/>
      <c r="M22" s="458"/>
      <c r="N22" s="458"/>
      <c r="O22" s="458"/>
      <c r="P22" s="458"/>
      <c r="Q22" s="458"/>
      <c r="R22" s="458"/>
      <c r="S22" s="458"/>
      <c r="T22" s="458"/>
      <c r="U22" s="458"/>
      <c r="V22" s="458"/>
      <c r="W22" s="107" t="str">
        <f t="shared" si="1"/>
        <v>Đúng</v>
      </c>
      <c r="X22" s="107" t="str">
        <f t="shared" si="2"/>
        <v>Đúng</v>
      </c>
      <c r="Y22" s="107" t="str">
        <f t="shared" si="3"/>
        <v>Đúng</v>
      </c>
    </row>
    <row r="23" spans="1:25" s="50" customFormat="1" ht="15" customHeight="1" x14ac:dyDescent="0.2">
      <c r="A23" s="476"/>
      <c r="B23" s="477" t="s">
        <v>143</v>
      </c>
      <c r="C23" s="331">
        <f t="shared" si="6"/>
        <v>0</v>
      </c>
      <c r="D23" s="297"/>
      <c r="E23" s="297"/>
      <c r="F23" s="458"/>
      <c r="G23" s="458"/>
      <c r="H23" s="458"/>
      <c r="I23" s="458"/>
      <c r="J23" s="458"/>
      <c r="K23" s="458"/>
      <c r="L23" s="458"/>
      <c r="M23" s="458"/>
      <c r="N23" s="458"/>
      <c r="O23" s="458"/>
      <c r="P23" s="458"/>
      <c r="Q23" s="458"/>
      <c r="R23" s="458"/>
      <c r="S23" s="458"/>
      <c r="T23" s="458"/>
      <c r="U23" s="458"/>
      <c r="V23" s="458"/>
      <c r="W23" s="107" t="str">
        <f t="shared" si="1"/>
        <v>Đúng</v>
      </c>
      <c r="X23" s="107" t="str">
        <f t="shared" si="2"/>
        <v>Đúng</v>
      </c>
      <c r="Y23" s="107" t="str">
        <f t="shared" si="3"/>
        <v>Đúng</v>
      </c>
    </row>
    <row r="24" spans="1:25" s="50" customFormat="1" ht="15" customHeight="1" x14ac:dyDescent="0.2">
      <c r="A24" s="489"/>
      <c r="B24" s="490" t="s">
        <v>10</v>
      </c>
      <c r="C24" s="480">
        <f>SUM(D24:J24)</f>
        <v>0</v>
      </c>
      <c r="D24" s="312"/>
      <c r="E24" s="312"/>
      <c r="F24" s="491"/>
      <c r="G24" s="491"/>
      <c r="H24" s="491"/>
      <c r="I24" s="491"/>
      <c r="J24" s="491"/>
      <c r="K24" s="491"/>
      <c r="L24" s="491"/>
      <c r="M24" s="491"/>
      <c r="N24" s="491"/>
      <c r="O24" s="458"/>
      <c r="P24" s="458"/>
      <c r="Q24" s="491"/>
      <c r="R24" s="491"/>
      <c r="S24" s="491"/>
      <c r="T24" s="491"/>
      <c r="U24" s="491"/>
      <c r="V24" s="491"/>
      <c r="W24" s="107" t="str">
        <f t="shared" si="1"/>
        <v>Đúng</v>
      </c>
      <c r="X24" s="107" t="str">
        <f t="shared" si="2"/>
        <v>Đúng</v>
      </c>
      <c r="Y24" s="107" t="str">
        <f t="shared" si="3"/>
        <v>Đúng</v>
      </c>
    </row>
    <row r="25" spans="1:25" s="50" customFormat="1" ht="15" customHeight="1" x14ac:dyDescent="0.2">
      <c r="A25" s="483" t="s">
        <v>28</v>
      </c>
      <c r="B25" s="484" t="s">
        <v>5</v>
      </c>
      <c r="C25" s="315">
        <f>SUM(C26:C28)</f>
        <v>0</v>
      </c>
      <c r="D25" s="315">
        <f t="shared" ref="D25:J25" si="7">SUM(D26:D28)</f>
        <v>0</v>
      </c>
      <c r="E25" s="315">
        <f t="shared" si="7"/>
        <v>0</v>
      </c>
      <c r="F25" s="315">
        <f t="shared" si="7"/>
        <v>0</v>
      </c>
      <c r="G25" s="315">
        <f t="shared" si="7"/>
        <v>0</v>
      </c>
      <c r="H25" s="315">
        <f t="shared" si="7"/>
        <v>0</v>
      </c>
      <c r="I25" s="315">
        <f t="shared" si="7"/>
        <v>0</v>
      </c>
      <c r="J25" s="315">
        <f t="shared" si="7"/>
        <v>0</v>
      </c>
      <c r="K25" s="463"/>
      <c r="L25" s="463"/>
      <c r="M25" s="463"/>
      <c r="N25" s="463"/>
      <c r="O25" s="463"/>
      <c r="P25" s="463"/>
      <c r="Q25" s="463"/>
      <c r="R25" s="463"/>
      <c r="S25" s="463"/>
      <c r="T25" s="463"/>
      <c r="U25" s="463"/>
      <c r="V25" s="463"/>
      <c r="W25" s="107"/>
      <c r="X25" s="107"/>
      <c r="Y25" s="107"/>
    </row>
    <row r="26" spans="1:25" s="50" customFormat="1" ht="15" customHeight="1" x14ac:dyDescent="0.2">
      <c r="A26" s="489"/>
      <c r="B26" s="490" t="s">
        <v>367</v>
      </c>
      <c r="C26" s="480">
        <f>SUM(D26:J26)</f>
        <v>0</v>
      </c>
      <c r="D26" s="312"/>
      <c r="E26" s="312"/>
      <c r="F26" s="491"/>
      <c r="G26" s="491"/>
      <c r="H26" s="491"/>
      <c r="I26" s="491"/>
      <c r="J26" s="491"/>
      <c r="K26" s="495"/>
      <c r="L26" s="495"/>
      <c r="M26" s="495"/>
      <c r="N26" s="495"/>
      <c r="O26" s="465"/>
      <c r="P26" s="465"/>
      <c r="Q26" s="495"/>
      <c r="R26" s="495"/>
      <c r="S26" s="495"/>
      <c r="T26" s="495"/>
      <c r="U26" s="495"/>
      <c r="V26" s="495"/>
      <c r="W26" s="107"/>
      <c r="X26" s="107"/>
      <c r="Y26" s="107"/>
    </row>
    <row r="27" spans="1:25" s="50" customFormat="1" ht="15" customHeight="1" x14ac:dyDescent="0.2">
      <c r="A27" s="489"/>
      <c r="B27" s="490" t="s">
        <v>113</v>
      </c>
      <c r="C27" s="480">
        <f>SUM(D27:J27)</f>
        <v>0</v>
      </c>
      <c r="D27" s="312"/>
      <c r="E27" s="312"/>
      <c r="F27" s="491"/>
      <c r="G27" s="491"/>
      <c r="H27" s="491"/>
      <c r="I27" s="491"/>
      <c r="J27" s="491"/>
      <c r="K27" s="495"/>
      <c r="L27" s="495"/>
      <c r="M27" s="495"/>
      <c r="N27" s="495"/>
      <c r="O27" s="465"/>
      <c r="P27" s="465"/>
      <c r="Q27" s="495"/>
      <c r="R27" s="495"/>
      <c r="S27" s="495"/>
      <c r="T27" s="495"/>
      <c r="U27" s="495"/>
      <c r="V27" s="495"/>
      <c r="W27" s="107"/>
      <c r="X27" s="107"/>
      <c r="Y27" s="107"/>
    </row>
    <row r="28" spans="1:25" s="50" customFormat="1" ht="15" customHeight="1" x14ac:dyDescent="0.2">
      <c r="A28" s="489"/>
      <c r="B28" s="490" t="s">
        <v>114</v>
      </c>
      <c r="C28" s="480">
        <f t="shared" ref="C28:C31" si="8">SUM(D28:J28)</f>
        <v>0</v>
      </c>
      <c r="D28" s="312"/>
      <c r="E28" s="312"/>
      <c r="F28" s="491"/>
      <c r="G28" s="491"/>
      <c r="H28" s="491"/>
      <c r="I28" s="491"/>
      <c r="J28" s="491"/>
      <c r="K28" s="495"/>
      <c r="L28" s="495"/>
      <c r="M28" s="495"/>
      <c r="N28" s="495"/>
      <c r="O28" s="465"/>
      <c r="P28" s="465"/>
      <c r="Q28" s="495"/>
      <c r="R28" s="495"/>
      <c r="S28" s="495"/>
      <c r="T28" s="495"/>
      <c r="U28" s="495"/>
      <c r="V28" s="495"/>
      <c r="W28" s="107"/>
      <c r="X28" s="107"/>
      <c r="Y28" s="107"/>
    </row>
    <row r="29" spans="1:25" s="50" customFormat="1" ht="15" customHeight="1" x14ac:dyDescent="0.2">
      <c r="A29" s="489"/>
      <c r="B29" s="490" t="s">
        <v>116</v>
      </c>
      <c r="C29" s="480">
        <f t="shared" si="8"/>
        <v>0</v>
      </c>
      <c r="D29" s="312"/>
      <c r="E29" s="312"/>
      <c r="F29" s="491"/>
      <c r="G29" s="491"/>
      <c r="H29" s="491"/>
      <c r="I29" s="491"/>
      <c r="J29" s="491"/>
      <c r="K29" s="495"/>
      <c r="L29" s="495"/>
      <c r="M29" s="495"/>
      <c r="N29" s="495"/>
      <c r="O29" s="465"/>
      <c r="P29" s="465"/>
      <c r="Q29" s="495"/>
      <c r="R29" s="495"/>
      <c r="S29" s="495"/>
      <c r="T29" s="495"/>
      <c r="U29" s="495"/>
      <c r="V29" s="495"/>
      <c r="W29" s="107"/>
      <c r="X29" s="107"/>
      <c r="Y29" s="107"/>
    </row>
    <row r="30" spans="1:25" s="50" customFormat="1" ht="15" customHeight="1" x14ac:dyDescent="0.2">
      <c r="A30" s="489"/>
      <c r="B30" s="490" t="s">
        <v>117</v>
      </c>
      <c r="C30" s="480">
        <f t="shared" si="8"/>
        <v>0</v>
      </c>
      <c r="D30" s="312"/>
      <c r="E30" s="312"/>
      <c r="F30" s="491"/>
      <c r="G30" s="491"/>
      <c r="H30" s="491"/>
      <c r="I30" s="491"/>
      <c r="J30" s="491"/>
      <c r="K30" s="495"/>
      <c r="L30" s="495"/>
      <c r="M30" s="495"/>
      <c r="N30" s="495"/>
      <c r="O30" s="465"/>
      <c r="P30" s="465"/>
      <c r="Q30" s="495"/>
      <c r="R30" s="495"/>
      <c r="S30" s="495"/>
      <c r="T30" s="495"/>
      <c r="U30" s="495"/>
      <c r="V30" s="495"/>
      <c r="W30" s="107"/>
      <c r="X30" s="107"/>
      <c r="Y30" s="107"/>
    </row>
    <row r="31" spans="1:25" s="50" customFormat="1" ht="15" customHeight="1" x14ac:dyDescent="0.2">
      <c r="A31" s="489"/>
      <c r="B31" s="490" t="s">
        <v>118</v>
      </c>
      <c r="C31" s="480">
        <f t="shared" si="8"/>
        <v>0</v>
      </c>
      <c r="D31" s="312"/>
      <c r="E31" s="312"/>
      <c r="F31" s="491"/>
      <c r="G31" s="491"/>
      <c r="H31" s="491"/>
      <c r="I31" s="491"/>
      <c r="J31" s="491"/>
      <c r="K31" s="495"/>
      <c r="L31" s="495"/>
      <c r="M31" s="495"/>
      <c r="N31" s="495"/>
      <c r="O31" s="465"/>
      <c r="P31" s="465"/>
      <c r="Q31" s="495"/>
      <c r="R31" s="495"/>
      <c r="S31" s="495"/>
      <c r="T31" s="495"/>
      <c r="U31" s="495"/>
      <c r="V31" s="495"/>
      <c r="W31" s="107"/>
      <c r="X31" s="107"/>
      <c r="Y31" s="107"/>
    </row>
    <row r="32" spans="1:25" s="50" customFormat="1" ht="15" customHeight="1" x14ac:dyDescent="0.2">
      <c r="A32" s="483"/>
      <c r="B32" s="492" t="s">
        <v>128</v>
      </c>
      <c r="C32" s="493">
        <f>SUM(D32:J32)</f>
        <v>0</v>
      </c>
      <c r="D32" s="494"/>
      <c r="E32" s="494"/>
      <c r="F32" s="494"/>
      <c r="G32" s="494"/>
      <c r="H32" s="494"/>
      <c r="I32" s="494"/>
      <c r="J32" s="494"/>
      <c r="K32" s="496"/>
      <c r="L32" s="496"/>
      <c r="M32" s="496"/>
      <c r="N32" s="496"/>
      <c r="O32" s="496"/>
      <c r="P32" s="496"/>
      <c r="Q32" s="496"/>
      <c r="R32" s="496"/>
      <c r="S32" s="496"/>
      <c r="T32" s="496"/>
      <c r="U32" s="496"/>
      <c r="V32" s="496"/>
      <c r="W32" s="107"/>
      <c r="X32" s="347"/>
    </row>
    <row r="33" spans="1:24" s="50" customFormat="1" ht="6" customHeight="1" x14ac:dyDescent="0.2">
      <c r="A33" s="208"/>
      <c r="B33" s="209"/>
      <c r="C33" s="210"/>
      <c r="D33" s="211"/>
      <c r="E33" s="211"/>
      <c r="F33" s="211"/>
      <c r="G33" s="211"/>
      <c r="H33" s="211"/>
      <c r="I33" s="211"/>
      <c r="J33" s="211"/>
      <c r="K33" s="212"/>
      <c r="L33" s="212"/>
      <c r="M33" s="212"/>
      <c r="N33" s="212"/>
      <c r="O33" s="212"/>
      <c r="P33" s="212"/>
      <c r="Q33" s="212"/>
      <c r="R33" s="212"/>
      <c r="S33" s="212"/>
      <c r="T33" s="212"/>
      <c r="U33" s="212"/>
      <c r="V33" s="212"/>
      <c r="W33" s="286"/>
      <c r="X33" s="347"/>
    </row>
    <row r="34" spans="1:24" x14ac:dyDescent="0.25">
      <c r="B34" s="213"/>
      <c r="C34" s="84"/>
      <c r="D34" s="213"/>
      <c r="E34" s="213"/>
      <c r="F34" s="213"/>
      <c r="G34" s="213"/>
      <c r="H34" s="213"/>
      <c r="I34" s="213"/>
      <c r="J34" s="213"/>
      <c r="K34" s="213"/>
      <c r="L34" s="213"/>
      <c r="M34" s="213"/>
      <c r="N34" s="213"/>
      <c r="O34" s="213"/>
      <c r="P34" s="213"/>
      <c r="Q34" s="213"/>
      <c r="R34" s="213"/>
      <c r="S34" s="213"/>
      <c r="T34" s="213"/>
      <c r="U34" s="213"/>
      <c r="V34" s="213"/>
    </row>
    <row r="35" spans="1:24" x14ac:dyDescent="0.25">
      <c r="B35" s="85"/>
      <c r="C35" s="107" t="str">
        <f t="shared" ref="C35:V35" si="9">IF(C7=C12, "Đúng","Sai")</f>
        <v>Đúng</v>
      </c>
      <c r="D35" s="107" t="str">
        <f t="shared" si="9"/>
        <v>Đúng</v>
      </c>
      <c r="E35" s="107" t="str">
        <f t="shared" si="9"/>
        <v>Đúng</v>
      </c>
      <c r="F35" s="107" t="str">
        <f t="shared" si="9"/>
        <v>Đúng</v>
      </c>
      <c r="G35" s="107" t="str">
        <f t="shared" si="9"/>
        <v>Đúng</v>
      </c>
      <c r="H35" s="107" t="str">
        <f t="shared" si="9"/>
        <v>Đúng</v>
      </c>
      <c r="I35" s="107" t="str">
        <f t="shared" si="9"/>
        <v>Đúng</v>
      </c>
      <c r="J35" s="107" t="str">
        <f t="shared" si="9"/>
        <v>Đúng</v>
      </c>
      <c r="K35" s="107" t="str">
        <f t="shared" si="9"/>
        <v>Đúng</v>
      </c>
      <c r="L35" s="107" t="str">
        <f t="shared" si="9"/>
        <v>Đúng</v>
      </c>
      <c r="M35" s="107" t="str">
        <f t="shared" si="9"/>
        <v>Đúng</v>
      </c>
      <c r="N35" s="107" t="str">
        <f t="shared" si="9"/>
        <v>Đúng</v>
      </c>
      <c r="O35" s="107" t="str">
        <f t="shared" si="9"/>
        <v>Đúng</v>
      </c>
      <c r="P35" s="107" t="str">
        <f t="shared" si="9"/>
        <v>Đúng</v>
      </c>
      <c r="Q35" s="107" t="str">
        <f t="shared" si="9"/>
        <v>Đúng</v>
      </c>
      <c r="R35" s="107" t="str">
        <f t="shared" si="9"/>
        <v>Đúng</v>
      </c>
      <c r="S35" s="107" t="str">
        <f t="shared" si="9"/>
        <v>Đúng</v>
      </c>
      <c r="T35" s="107" t="str">
        <f t="shared" si="9"/>
        <v>Đúng</v>
      </c>
      <c r="U35" s="107" t="str">
        <f t="shared" si="9"/>
        <v>Đúng</v>
      </c>
      <c r="V35" s="107" t="str">
        <f t="shared" si="9"/>
        <v>Đúng</v>
      </c>
      <c r="W35" s="288"/>
    </row>
    <row r="36" spans="1:24" x14ac:dyDescent="0.25">
      <c r="B36" s="85"/>
      <c r="C36" s="107" t="str">
        <f t="shared" ref="C36:J36" si="10">IF(C32&lt;=C7, "Đúng","Sai")</f>
        <v>Đúng</v>
      </c>
      <c r="D36" s="107" t="str">
        <f t="shared" si="10"/>
        <v>Đúng</v>
      </c>
      <c r="E36" s="107" t="str">
        <f t="shared" si="10"/>
        <v>Đúng</v>
      </c>
      <c r="F36" s="107" t="str">
        <f t="shared" si="10"/>
        <v>Đúng</v>
      </c>
      <c r="G36" s="107" t="str">
        <f t="shared" si="10"/>
        <v>Đúng</v>
      </c>
      <c r="H36" s="107" t="str">
        <f t="shared" si="10"/>
        <v>Đúng</v>
      </c>
      <c r="I36" s="107" t="str">
        <f t="shared" si="10"/>
        <v>Đúng</v>
      </c>
      <c r="J36" s="107" t="str">
        <f t="shared" si="10"/>
        <v>Đúng</v>
      </c>
      <c r="K36" s="85"/>
      <c r="L36" s="85"/>
      <c r="M36" s="85"/>
      <c r="N36" s="85"/>
      <c r="O36" s="85"/>
      <c r="P36" s="85"/>
      <c r="Q36" s="85"/>
      <c r="R36" s="85"/>
      <c r="S36" s="85"/>
      <c r="T36" s="85"/>
      <c r="U36" s="85"/>
      <c r="V36" s="85"/>
      <c r="W36" s="288"/>
    </row>
    <row r="37" spans="1:24" x14ac:dyDescent="0.25">
      <c r="B37" s="85"/>
      <c r="C37" s="85"/>
      <c r="D37" s="85"/>
      <c r="E37" s="85"/>
      <c r="F37" s="85"/>
      <c r="G37" s="85"/>
      <c r="H37" s="85"/>
      <c r="I37" s="85"/>
      <c r="J37" s="85"/>
      <c r="K37" s="85"/>
      <c r="L37" s="85"/>
      <c r="M37" s="85"/>
      <c r="N37" s="85"/>
      <c r="O37" s="85"/>
      <c r="P37" s="85"/>
      <c r="Q37" s="85"/>
      <c r="R37" s="85"/>
      <c r="S37" s="85"/>
      <c r="T37" s="85"/>
      <c r="U37" s="85"/>
      <c r="V37" s="85"/>
      <c r="W37" s="288"/>
    </row>
    <row r="38" spans="1:24" x14ac:dyDescent="0.25">
      <c r="B38" s="85"/>
      <c r="C38" s="85"/>
      <c r="D38" s="85"/>
      <c r="E38" s="85"/>
      <c r="F38" s="85"/>
      <c r="G38" s="85"/>
      <c r="H38" s="85"/>
      <c r="I38" s="85"/>
      <c r="J38" s="85"/>
      <c r="K38" s="85"/>
      <c r="L38" s="85"/>
      <c r="M38" s="85"/>
      <c r="N38" s="85"/>
      <c r="O38" s="85"/>
      <c r="P38" s="85"/>
      <c r="Q38" s="85"/>
      <c r="R38" s="85"/>
      <c r="S38" s="85"/>
      <c r="T38" s="85"/>
      <c r="U38" s="85"/>
      <c r="V38" s="85"/>
      <c r="W38" s="288"/>
    </row>
    <row r="39" spans="1:24" x14ac:dyDescent="0.25">
      <c r="B39" s="84"/>
      <c r="C39" s="84"/>
      <c r="D39" s="84"/>
      <c r="E39" s="84"/>
      <c r="F39" s="84"/>
      <c r="G39" s="84"/>
      <c r="H39" s="84"/>
      <c r="I39" s="84"/>
      <c r="J39" s="84"/>
      <c r="K39" s="84"/>
      <c r="L39" s="84"/>
      <c r="M39" s="84"/>
      <c r="N39" s="84"/>
      <c r="O39" s="84"/>
      <c r="P39" s="84"/>
      <c r="Q39" s="84"/>
      <c r="R39" s="84"/>
      <c r="S39" s="84"/>
      <c r="T39" s="84"/>
      <c r="U39" s="84"/>
      <c r="V39" s="84"/>
    </row>
    <row r="40" spans="1:24" x14ac:dyDescent="0.25">
      <c r="B40" s="84"/>
      <c r="C40" s="84"/>
      <c r="D40" s="84"/>
      <c r="E40" s="84"/>
      <c r="F40" s="84"/>
      <c r="G40" s="84"/>
      <c r="H40" s="84"/>
      <c r="I40" s="84"/>
      <c r="J40" s="84"/>
      <c r="K40" s="84"/>
      <c r="L40" s="84"/>
      <c r="M40" s="84"/>
      <c r="N40" s="84"/>
      <c r="O40" s="84"/>
      <c r="P40" s="84"/>
      <c r="Q40" s="84"/>
      <c r="R40" s="84"/>
      <c r="S40" s="84"/>
      <c r="T40" s="84"/>
      <c r="U40" s="84"/>
      <c r="V40" s="84"/>
    </row>
  </sheetData>
  <sheetProtection formatCells="0" formatColumns="0" formatRows="0"/>
  <mergeCells count="25">
    <mergeCell ref="T2:V2"/>
    <mergeCell ref="N3:V3"/>
    <mergeCell ref="F4:F5"/>
    <mergeCell ref="D4:D5"/>
    <mergeCell ref="E4:E5"/>
    <mergeCell ref="L4:L5"/>
    <mergeCell ref="G4:G5"/>
    <mergeCell ref="H4:H5"/>
    <mergeCell ref="I4:I5"/>
    <mergeCell ref="A1:R1"/>
    <mergeCell ref="Q4:S4"/>
    <mergeCell ref="T4:V4"/>
    <mergeCell ref="O4:O5"/>
    <mergeCell ref="M4:M5"/>
    <mergeCell ref="N4:N5"/>
    <mergeCell ref="P4:P5"/>
    <mergeCell ref="T1:V1"/>
    <mergeCell ref="A2:H2"/>
    <mergeCell ref="A3:A5"/>
    <mergeCell ref="B3:B5"/>
    <mergeCell ref="C3:C5"/>
    <mergeCell ref="D3:J3"/>
    <mergeCell ref="K3:M3"/>
    <mergeCell ref="J4:J5"/>
    <mergeCell ref="K4:K5"/>
  </mergeCells>
  <conditionalFormatting sqref="W1:W1048576 A35:W35 Y35:XFD35 C36:J36">
    <cfRule type="cellIs" dxfId="30" priority="3" operator="equal">
      <formula>"Đúng"</formula>
    </cfRule>
  </conditionalFormatting>
  <conditionalFormatting sqref="X7:Y31">
    <cfRule type="cellIs" dxfId="29" priority="1" operator="equal">
      <formula>"Đúng"</formula>
    </cfRule>
  </conditionalFormatting>
  <pageMargins left="0.51181102362204722" right="0.23622047244094491" top="0.23622047244094491" bottom="0.23622047244094491" header="0" footer="0"/>
  <pageSetup paperSize="9" scale="9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C00000"/>
    <pageSetUpPr fitToPage="1"/>
  </sheetPr>
  <dimension ref="A1:CM26"/>
  <sheetViews>
    <sheetView zoomScale="70" zoomScaleNormal="70" workbookViewId="0">
      <selection activeCell="P9" sqref="P9"/>
    </sheetView>
  </sheetViews>
  <sheetFormatPr defaultColWidth="5.42578125" defaultRowHeight="15.75" x14ac:dyDescent="0.25"/>
  <cols>
    <col min="1" max="1" width="5.7109375" style="20" customWidth="1"/>
    <col min="2" max="2" width="42" style="2" customWidth="1"/>
    <col min="3" max="3" width="7.28515625" style="19" customWidth="1"/>
    <col min="4" max="7" width="6" style="2" customWidth="1"/>
    <col min="8" max="8" width="8.7109375" style="2" customWidth="1"/>
    <col min="9" max="9" width="6" style="2" customWidth="1"/>
    <col min="10" max="10" width="10.85546875" style="2" customWidth="1"/>
    <col min="11" max="11" width="6.7109375" style="2" customWidth="1"/>
    <col min="12" max="12" width="6" style="2" customWidth="1"/>
    <col min="13" max="13" width="6.7109375" style="2" customWidth="1"/>
    <col min="14" max="18" width="6" style="2" customWidth="1"/>
    <col min="19" max="19" width="6.42578125" style="2" customWidth="1"/>
    <col min="20" max="20" width="7.42578125" style="2" customWidth="1"/>
    <col min="21" max="257" width="5.42578125" style="2"/>
    <col min="258" max="258" width="5.7109375" style="2" customWidth="1"/>
    <col min="259" max="259" width="44.42578125" style="2" customWidth="1"/>
    <col min="260" max="260" width="7.28515625" style="2" customWidth="1"/>
    <col min="261" max="274" width="6" style="2" customWidth="1"/>
    <col min="275" max="513" width="5.42578125" style="2"/>
    <col min="514" max="514" width="5.7109375" style="2" customWidth="1"/>
    <col min="515" max="515" width="44.42578125" style="2" customWidth="1"/>
    <col min="516" max="516" width="7.28515625" style="2" customWidth="1"/>
    <col min="517" max="530" width="6" style="2" customWidth="1"/>
    <col min="531" max="769" width="5.42578125" style="2"/>
    <col min="770" max="770" width="5.7109375" style="2" customWidth="1"/>
    <col min="771" max="771" width="44.42578125" style="2" customWidth="1"/>
    <col min="772" max="772" width="7.28515625" style="2" customWidth="1"/>
    <col min="773" max="786" width="6" style="2" customWidth="1"/>
    <col min="787" max="1025" width="5.42578125" style="2"/>
    <col min="1026" max="1026" width="5.7109375" style="2" customWidth="1"/>
    <col min="1027" max="1027" width="44.42578125" style="2" customWidth="1"/>
    <col min="1028" max="1028" width="7.28515625" style="2" customWidth="1"/>
    <col min="1029" max="1042" width="6" style="2" customWidth="1"/>
    <col min="1043" max="1281" width="5.42578125" style="2"/>
    <col min="1282" max="1282" width="5.7109375" style="2" customWidth="1"/>
    <col min="1283" max="1283" width="44.42578125" style="2" customWidth="1"/>
    <col min="1284" max="1284" width="7.28515625" style="2" customWidth="1"/>
    <col min="1285" max="1298" width="6" style="2" customWidth="1"/>
    <col min="1299" max="1537" width="5.42578125" style="2"/>
    <col min="1538" max="1538" width="5.7109375" style="2" customWidth="1"/>
    <col min="1539" max="1539" width="44.42578125" style="2" customWidth="1"/>
    <col min="1540" max="1540" width="7.28515625" style="2" customWidth="1"/>
    <col min="1541" max="1554" width="6" style="2" customWidth="1"/>
    <col min="1555" max="1793" width="5.42578125" style="2"/>
    <col min="1794" max="1794" width="5.7109375" style="2" customWidth="1"/>
    <col min="1795" max="1795" width="44.42578125" style="2" customWidth="1"/>
    <col min="1796" max="1796" width="7.28515625" style="2" customWidth="1"/>
    <col min="1797" max="1810" width="6" style="2" customWidth="1"/>
    <col min="1811" max="2049" width="5.42578125" style="2"/>
    <col min="2050" max="2050" width="5.7109375" style="2" customWidth="1"/>
    <col min="2051" max="2051" width="44.42578125" style="2" customWidth="1"/>
    <col min="2052" max="2052" width="7.28515625" style="2" customWidth="1"/>
    <col min="2053" max="2066" width="6" style="2" customWidth="1"/>
    <col min="2067" max="2305" width="5.42578125" style="2"/>
    <col min="2306" max="2306" width="5.7109375" style="2" customWidth="1"/>
    <col min="2307" max="2307" width="44.42578125" style="2" customWidth="1"/>
    <col min="2308" max="2308" width="7.28515625" style="2" customWidth="1"/>
    <col min="2309" max="2322" width="6" style="2" customWidth="1"/>
    <col min="2323" max="2561" width="5.42578125" style="2"/>
    <col min="2562" max="2562" width="5.7109375" style="2" customWidth="1"/>
    <col min="2563" max="2563" width="44.42578125" style="2" customWidth="1"/>
    <col min="2564" max="2564" width="7.28515625" style="2" customWidth="1"/>
    <col min="2565" max="2578" width="6" style="2" customWidth="1"/>
    <col min="2579" max="2817" width="5.42578125" style="2"/>
    <col min="2818" max="2818" width="5.7109375" style="2" customWidth="1"/>
    <col min="2819" max="2819" width="44.42578125" style="2" customWidth="1"/>
    <col min="2820" max="2820" width="7.28515625" style="2" customWidth="1"/>
    <col min="2821" max="2834" width="6" style="2" customWidth="1"/>
    <col min="2835" max="3073" width="5.42578125" style="2"/>
    <col min="3074" max="3074" width="5.7109375" style="2" customWidth="1"/>
    <col min="3075" max="3075" width="44.42578125" style="2" customWidth="1"/>
    <col min="3076" max="3076" width="7.28515625" style="2" customWidth="1"/>
    <col min="3077" max="3090" width="6" style="2" customWidth="1"/>
    <col min="3091" max="3329" width="5.42578125" style="2"/>
    <col min="3330" max="3330" width="5.7109375" style="2" customWidth="1"/>
    <col min="3331" max="3331" width="44.42578125" style="2" customWidth="1"/>
    <col min="3332" max="3332" width="7.28515625" style="2" customWidth="1"/>
    <col min="3333" max="3346" width="6" style="2" customWidth="1"/>
    <col min="3347" max="3585" width="5.42578125" style="2"/>
    <col min="3586" max="3586" width="5.7109375" style="2" customWidth="1"/>
    <col min="3587" max="3587" width="44.42578125" style="2" customWidth="1"/>
    <col min="3588" max="3588" width="7.28515625" style="2" customWidth="1"/>
    <col min="3589" max="3602" width="6" style="2" customWidth="1"/>
    <col min="3603" max="3841" width="5.42578125" style="2"/>
    <col min="3842" max="3842" width="5.7109375" style="2" customWidth="1"/>
    <col min="3843" max="3843" width="44.42578125" style="2" customWidth="1"/>
    <col min="3844" max="3844" width="7.28515625" style="2" customWidth="1"/>
    <col min="3845" max="3858" width="6" style="2" customWidth="1"/>
    <col min="3859" max="4097" width="5.42578125" style="2"/>
    <col min="4098" max="4098" width="5.7109375" style="2" customWidth="1"/>
    <col min="4099" max="4099" width="44.42578125" style="2" customWidth="1"/>
    <col min="4100" max="4100" width="7.28515625" style="2" customWidth="1"/>
    <col min="4101" max="4114" width="6" style="2" customWidth="1"/>
    <col min="4115" max="4353" width="5.42578125" style="2"/>
    <col min="4354" max="4354" width="5.7109375" style="2" customWidth="1"/>
    <col min="4355" max="4355" width="44.42578125" style="2" customWidth="1"/>
    <col min="4356" max="4356" width="7.28515625" style="2" customWidth="1"/>
    <col min="4357" max="4370" width="6" style="2" customWidth="1"/>
    <col min="4371" max="4609" width="5.42578125" style="2"/>
    <col min="4610" max="4610" width="5.7109375" style="2" customWidth="1"/>
    <col min="4611" max="4611" width="44.42578125" style="2" customWidth="1"/>
    <col min="4612" max="4612" width="7.28515625" style="2" customWidth="1"/>
    <col min="4613" max="4626" width="6" style="2" customWidth="1"/>
    <col min="4627" max="4865" width="5.42578125" style="2"/>
    <col min="4866" max="4866" width="5.7109375" style="2" customWidth="1"/>
    <col min="4867" max="4867" width="44.42578125" style="2" customWidth="1"/>
    <col min="4868" max="4868" width="7.28515625" style="2" customWidth="1"/>
    <col min="4869" max="4882" width="6" style="2" customWidth="1"/>
    <col min="4883" max="5121" width="5.42578125" style="2"/>
    <col min="5122" max="5122" width="5.7109375" style="2" customWidth="1"/>
    <col min="5123" max="5123" width="44.42578125" style="2" customWidth="1"/>
    <col min="5124" max="5124" width="7.28515625" style="2" customWidth="1"/>
    <col min="5125" max="5138" width="6" style="2" customWidth="1"/>
    <col min="5139" max="5377" width="5.42578125" style="2"/>
    <col min="5378" max="5378" width="5.7109375" style="2" customWidth="1"/>
    <col min="5379" max="5379" width="44.42578125" style="2" customWidth="1"/>
    <col min="5380" max="5380" width="7.28515625" style="2" customWidth="1"/>
    <col min="5381" max="5394" width="6" style="2" customWidth="1"/>
    <col min="5395" max="5633" width="5.42578125" style="2"/>
    <col min="5634" max="5634" width="5.7109375" style="2" customWidth="1"/>
    <col min="5635" max="5635" width="44.42578125" style="2" customWidth="1"/>
    <col min="5636" max="5636" width="7.28515625" style="2" customWidth="1"/>
    <col min="5637" max="5650" width="6" style="2" customWidth="1"/>
    <col min="5651" max="5889" width="5.42578125" style="2"/>
    <col min="5890" max="5890" width="5.7109375" style="2" customWidth="1"/>
    <col min="5891" max="5891" width="44.42578125" style="2" customWidth="1"/>
    <col min="5892" max="5892" width="7.28515625" style="2" customWidth="1"/>
    <col min="5893" max="5906" width="6" style="2" customWidth="1"/>
    <col min="5907" max="6145" width="5.42578125" style="2"/>
    <col min="6146" max="6146" width="5.7109375" style="2" customWidth="1"/>
    <col min="6147" max="6147" width="44.42578125" style="2" customWidth="1"/>
    <col min="6148" max="6148" width="7.28515625" style="2" customWidth="1"/>
    <col min="6149" max="6162" width="6" style="2" customWidth="1"/>
    <col min="6163" max="6401" width="5.42578125" style="2"/>
    <col min="6402" max="6402" width="5.7109375" style="2" customWidth="1"/>
    <col min="6403" max="6403" width="44.42578125" style="2" customWidth="1"/>
    <col min="6404" max="6404" width="7.28515625" style="2" customWidth="1"/>
    <col min="6405" max="6418" width="6" style="2" customWidth="1"/>
    <col min="6419" max="6657" width="5.42578125" style="2"/>
    <col min="6658" max="6658" width="5.7109375" style="2" customWidth="1"/>
    <col min="6659" max="6659" width="44.42578125" style="2" customWidth="1"/>
    <col min="6660" max="6660" width="7.28515625" style="2" customWidth="1"/>
    <col min="6661" max="6674" width="6" style="2" customWidth="1"/>
    <col min="6675" max="6913" width="5.42578125" style="2"/>
    <col min="6914" max="6914" width="5.7109375" style="2" customWidth="1"/>
    <col min="6915" max="6915" width="44.42578125" style="2" customWidth="1"/>
    <col min="6916" max="6916" width="7.28515625" style="2" customWidth="1"/>
    <col min="6917" max="6930" width="6" style="2" customWidth="1"/>
    <col min="6931" max="7169" width="5.42578125" style="2"/>
    <col min="7170" max="7170" width="5.7109375" style="2" customWidth="1"/>
    <col min="7171" max="7171" width="44.42578125" style="2" customWidth="1"/>
    <col min="7172" max="7172" width="7.28515625" style="2" customWidth="1"/>
    <col min="7173" max="7186" width="6" style="2" customWidth="1"/>
    <col min="7187" max="7425" width="5.42578125" style="2"/>
    <col min="7426" max="7426" width="5.7109375" style="2" customWidth="1"/>
    <col min="7427" max="7427" width="44.42578125" style="2" customWidth="1"/>
    <col min="7428" max="7428" width="7.28515625" style="2" customWidth="1"/>
    <col min="7429" max="7442" width="6" style="2" customWidth="1"/>
    <col min="7443" max="7681" width="5.42578125" style="2"/>
    <col min="7682" max="7682" width="5.7109375" style="2" customWidth="1"/>
    <col min="7683" max="7683" width="44.42578125" style="2" customWidth="1"/>
    <col min="7684" max="7684" width="7.28515625" style="2" customWidth="1"/>
    <col min="7685" max="7698" width="6" style="2" customWidth="1"/>
    <col min="7699" max="7937" width="5.42578125" style="2"/>
    <col min="7938" max="7938" width="5.7109375" style="2" customWidth="1"/>
    <col min="7939" max="7939" width="44.42578125" style="2" customWidth="1"/>
    <col min="7940" max="7940" width="7.28515625" style="2" customWidth="1"/>
    <col min="7941" max="7954" width="6" style="2" customWidth="1"/>
    <col min="7955" max="8193" width="5.42578125" style="2"/>
    <col min="8194" max="8194" width="5.7109375" style="2" customWidth="1"/>
    <col min="8195" max="8195" width="44.42578125" style="2" customWidth="1"/>
    <col min="8196" max="8196" width="7.28515625" style="2" customWidth="1"/>
    <col min="8197" max="8210" width="6" style="2" customWidth="1"/>
    <col min="8211" max="8449" width="5.42578125" style="2"/>
    <col min="8450" max="8450" width="5.7109375" style="2" customWidth="1"/>
    <col min="8451" max="8451" width="44.42578125" style="2" customWidth="1"/>
    <col min="8452" max="8452" width="7.28515625" style="2" customWidth="1"/>
    <col min="8453" max="8466" width="6" style="2" customWidth="1"/>
    <col min="8467" max="8705" width="5.42578125" style="2"/>
    <col min="8706" max="8706" width="5.7109375" style="2" customWidth="1"/>
    <col min="8707" max="8707" width="44.42578125" style="2" customWidth="1"/>
    <col min="8708" max="8708" width="7.28515625" style="2" customWidth="1"/>
    <col min="8709" max="8722" width="6" style="2" customWidth="1"/>
    <col min="8723" max="8961" width="5.42578125" style="2"/>
    <col min="8962" max="8962" width="5.7109375" style="2" customWidth="1"/>
    <col min="8963" max="8963" width="44.42578125" style="2" customWidth="1"/>
    <col min="8964" max="8964" width="7.28515625" style="2" customWidth="1"/>
    <col min="8965" max="8978" width="6" style="2" customWidth="1"/>
    <col min="8979" max="9217" width="5.42578125" style="2"/>
    <col min="9218" max="9218" width="5.7109375" style="2" customWidth="1"/>
    <col min="9219" max="9219" width="44.42578125" style="2" customWidth="1"/>
    <col min="9220" max="9220" width="7.28515625" style="2" customWidth="1"/>
    <col min="9221" max="9234" width="6" style="2" customWidth="1"/>
    <col min="9235" max="9473" width="5.42578125" style="2"/>
    <col min="9474" max="9474" width="5.7109375" style="2" customWidth="1"/>
    <col min="9475" max="9475" width="44.42578125" style="2" customWidth="1"/>
    <col min="9476" max="9476" width="7.28515625" style="2" customWidth="1"/>
    <col min="9477" max="9490" width="6" style="2" customWidth="1"/>
    <col min="9491" max="9729" width="5.42578125" style="2"/>
    <col min="9730" max="9730" width="5.7109375" style="2" customWidth="1"/>
    <col min="9731" max="9731" width="44.42578125" style="2" customWidth="1"/>
    <col min="9732" max="9732" width="7.28515625" style="2" customWidth="1"/>
    <col min="9733" max="9746" width="6" style="2" customWidth="1"/>
    <col min="9747" max="9985" width="5.42578125" style="2"/>
    <col min="9986" max="9986" width="5.7109375" style="2" customWidth="1"/>
    <col min="9987" max="9987" width="44.42578125" style="2" customWidth="1"/>
    <col min="9988" max="9988" width="7.28515625" style="2" customWidth="1"/>
    <col min="9989" max="10002" width="6" style="2" customWidth="1"/>
    <col min="10003" max="10241" width="5.42578125" style="2"/>
    <col min="10242" max="10242" width="5.7109375" style="2" customWidth="1"/>
    <col min="10243" max="10243" width="44.42578125" style="2" customWidth="1"/>
    <col min="10244" max="10244" width="7.28515625" style="2" customWidth="1"/>
    <col min="10245" max="10258" width="6" style="2" customWidth="1"/>
    <col min="10259" max="10497" width="5.42578125" style="2"/>
    <col min="10498" max="10498" width="5.7109375" style="2" customWidth="1"/>
    <col min="10499" max="10499" width="44.42578125" style="2" customWidth="1"/>
    <col min="10500" max="10500" width="7.28515625" style="2" customWidth="1"/>
    <col min="10501" max="10514" width="6" style="2" customWidth="1"/>
    <col min="10515" max="10753" width="5.42578125" style="2"/>
    <col min="10754" max="10754" width="5.7109375" style="2" customWidth="1"/>
    <col min="10755" max="10755" width="44.42578125" style="2" customWidth="1"/>
    <col min="10756" max="10756" width="7.28515625" style="2" customWidth="1"/>
    <col min="10757" max="10770" width="6" style="2" customWidth="1"/>
    <col min="10771" max="11009" width="5.42578125" style="2"/>
    <col min="11010" max="11010" width="5.7109375" style="2" customWidth="1"/>
    <col min="11011" max="11011" width="44.42578125" style="2" customWidth="1"/>
    <col min="11012" max="11012" width="7.28515625" style="2" customWidth="1"/>
    <col min="11013" max="11026" width="6" style="2" customWidth="1"/>
    <col min="11027" max="11265" width="5.42578125" style="2"/>
    <col min="11266" max="11266" width="5.7109375" style="2" customWidth="1"/>
    <col min="11267" max="11267" width="44.42578125" style="2" customWidth="1"/>
    <col min="11268" max="11268" width="7.28515625" style="2" customWidth="1"/>
    <col min="11269" max="11282" width="6" style="2" customWidth="1"/>
    <col min="11283" max="11521" width="5.42578125" style="2"/>
    <col min="11522" max="11522" width="5.7109375" style="2" customWidth="1"/>
    <col min="11523" max="11523" width="44.42578125" style="2" customWidth="1"/>
    <col min="11524" max="11524" width="7.28515625" style="2" customWidth="1"/>
    <col min="11525" max="11538" width="6" style="2" customWidth="1"/>
    <col min="11539" max="11777" width="5.42578125" style="2"/>
    <col min="11778" max="11778" width="5.7109375" style="2" customWidth="1"/>
    <col min="11779" max="11779" width="44.42578125" style="2" customWidth="1"/>
    <col min="11780" max="11780" width="7.28515625" style="2" customWidth="1"/>
    <col min="11781" max="11794" width="6" style="2" customWidth="1"/>
    <col min="11795" max="12033" width="5.42578125" style="2"/>
    <col min="12034" max="12034" width="5.7109375" style="2" customWidth="1"/>
    <col min="12035" max="12035" width="44.42578125" style="2" customWidth="1"/>
    <col min="12036" max="12036" width="7.28515625" style="2" customWidth="1"/>
    <col min="12037" max="12050" width="6" style="2" customWidth="1"/>
    <col min="12051" max="12289" width="5.42578125" style="2"/>
    <col min="12290" max="12290" width="5.7109375" style="2" customWidth="1"/>
    <col min="12291" max="12291" width="44.42578125" style="2" customWidth="1"/>
    <col min="12292" max="12292" width="7.28515625" style="2" customWidth="1"/>
    <col min="12293" max="12306" width="6" style="2" customWidth="1"/>
    <col min="12307" max="12545" width="5.42578125" style="2"/>
    <col min="12546" max="12546" width="5.7109375" style="2" customWidth="1"/>
    <col min="12547" max="12547" width="44.42578125" style="2" customWidth="1"/>
    <col min="12548" max="12548" width="7.28515625" style="2" customWidth="1"/>
    <col min="12549" max="12562" width="6" style="2" customWidth="1"/>
    <col min="12563" max="12801" width="5.42578125" style="2"/>
    <col min="12802" max="12802" width="5.7109375" style="2" customWidth="1"/>
    <col min="12803" max="12803" width="44.42578125" style="2" customWidth="1"/>
    <col min="12804" max="12804" width="7.28515625" style="2" customWidth="1"/>
    <col min="12805" max="12818" width="6" style="2" customWidth="1"/>
    <col min="12819" max="13057" width="5.42578125" style="2"/>
    <col min="13058" max="13058" width="5.7109375" style="2" customWidth="1"/>
    <col min="13059" max="13059" width="44.42578125" style="2" customWidth="1"/>
    <col min="13060" max="13060" width="7.28515625" style="2" customWidth="1"/>
    <col min="13061" max="13074" width="6" style="2" customWidth="1"/>
    <col min="13075" max="13313" width="5.42578125" style="2"/>
    <col min="13314" max="13314" width="5.7109375" style="2" customWidth="1"/>
    <col min="13315" max="13315" width="44.42578125" style="2" customWidth="1"/>
    <col min="13316" max="13316" width="7.28515625" style="2" customWidth="1"/>
    <col min="13317" max="13330" width="6" style="2" customWidth="1"/>
    <col min="13331" max="13569" width="5.42578125" style="2"/>
    <col min="13570" max="13570" width="5.7109375" style="2" customWidth="1"/>
    <col min="13571" max="13571" width="44.42578125" style="2" customWidth="1"/>
    <col min="13572" max="13572" width="7.28515625" style="2" customWidth="1"/>
    <col min="13573" max="13586" width="6" style="2" customWidth="1"/>
    <col min="13587" max="13825" width="5.42578125" style="2"/>
    <col min="13826" max="13826" width="5.7109375" style="2" customWidth="1"/>
    <col min="13827" max="13827" width="44.42578125" style="2" customWidth="1"/>
    <col min="13828" max="13828" width="7.28515625" style="2" customWidth="1"/>
    <col min="13829" max="13842" width="6" style="2" customWidth="1"/>
    <col min="13843" max="14081" width="5.42578125" style="2"/>
    <col min="14082" max="14082" width="5.7109375" style="2" customWidth="1"/>
    <col min="14083" max="14083" width="44.42578125" style="2" customWidth="1"/>
    <col min="14084" max="14084" width="7.28515625" style="2" customWidth="1"/>
    <col min="14085" max="14098" width="6" style="2" customWidth="1"/>
    <col min="14099" max="14337" width="5.42578125" style="2"/>
    <col min="14338" max="14338" width="5.7109375" style="2" customWidth="1"/>
    <col min="14339" max="14339" width="44.42578125" style="2" customWidth="1"/>
    <col min="14340" max="14340" width="7.28515625" style="2" customWidth="1"/>
    <col min="14341" max="14354" width="6" style="2" customWidth="1"/>
    <col min="14355" max="14593" width="5.42578125" style="2"/>
    <col min="14594" max="14594" width="5.7109375" style="2" customWidth="1"/>
    <col min="14595" max="14595" width="44.42578125" style="2" customWidth="1"/>
    <col min="14596" max="14596" width="7.28515625" style="2" customWidth="1"/>
    <col min="14597" max="14610" width="6" style="2" customWidth="1"/>
    <col min="14611" max="14849" width="5.42578125" style="2"/>
    <col min="14850" max="14850" width="5.7109375" style="2" customWidth="1"/>
    <col min="14851" max="14851" width="44.42578125" style="2" customWidth="1"/>
    <col min="14852" max="14852" width="7.28515625" style="2" customWidth="1"/>
    <col min="14853" max="14866" width="6" style="2" customWidth="1"/>
    <col min="14867" max="15105" width="5.42578125" style="2"/>
    <col min="15106" max="15106" width="5.7109375" style="2" customWidth="1"/>
    <col min="15107" max="15107" width="44.42578125" style="2" customWidth="1"/>
    <col min="15108" max="15108" width="7.28515625" style="2" customWidth="1"/>
    <col min="15109" max="15122" width="6" style="2" customWidth="1"/>
    <col min="15123" max="15361" width="5.42578125" style="2"/>
    <col min="15362" max="15362" width="5.7109375" style="2" customWidth="1"/>
    <col min="15363" max="15363" width="44.42578125" style="2" customWidth="1"/>
    <col min="15364" max="15364" width="7.28515625" style="2" customWidth="1"/>
    <col min="15365" max="15378" width="6" style="2" customWidth="1"/>
    <col min="15379" max="15617" width="5.42578125" style="2"/>
    <col min="15618" max="15618" width="5.7109375" style="2" customWidth="1"/>
    <col min="15619" max="15619" width="44.42578125" style="2" customWidth="1"/>
    <col min="15620" max="15620" width="7.28515625" style="2" customWidth="1"/>
    <col min="15621" max="15634" width="6" style="2" customWidth="1"/>
    <col min="15635" max="15873" width="5.42578125" style="2"/>
    <col min="15874" max="15874" width="5.7109375" style="2" customWidth="1"/>
    <col min="15875" max="15875" width="44.42578125" style="2" customWidth="1"/>
    <col min="15876" max="15876" width="7.28515625" style="2" customWidth="1"/>
    <col min="15877" max="15890" width="6" style="2" customWidth="1"/>
    <col min="15891" max="16129" width="5.42578125" style="2"/>
    <col min="16130" max="16130" width="5.7109375" style="2" customWidth="1"/>
    <col min="16131" max="16131" width="44.42578125" style="2" customWidth="1"/>
    <col min="16132" max="16132" width="7.28515625" style="2" customWidth="1"/>
    <col min="16133" max="16146" width="6" style="2" customWidth="1"/>
    <col min="16147" max="16384" width="5.42578125" style="2"/>
  </cols>
  <sheetData>
    <row r="1" spans="1:91" s="59" customFormat="1" ht="24.95" customHeight="1" x14ac:dyDescent="0.2">
      <c r="A1" s="877" t="s">
        <v>135</v>
      </c>
      <c r="B1" s="877"/>
      <c r="C1" s="877"/>
      <c r="D1" s="877"/>
      <c r="E1" s="877"/>
      <c r="F1" s="877"/>
      <c r="G1" s="877"/>
      <c r="H1" s="877"/>
      <c r="I1" s="877"/>
      <c r="J1" s="877"/>
      <c r="K1" s="877"/>
      <c r="L1" s="877"/>
      <c r="M1" s="877"/>
      <c r="N1" s="877"/>
      <c r="O1" s="155"/>
      <c r="P1" s="1012" t="s">
        <v>144</v>
      </c>
      <c r="Q1" s="1013"/>
      <c r="R1" s="1014"/>
    </row>
    <row r="2" spans="1:91" ht="20.25" customHeight="1" x14ac:dyDescent="0.25">
      <c r="A2" s="901"/>
      <c r="B2" s="901"/>
      <c r="C2" s="157"/>
      <c r="D2" s="157"/>
      <c r="E2" s="157"/>
      <c r="F2" s="157"/>
      <c r="G2" s="157"/>
      <c r="H2" s="157"/>
      <c r="I2" s="157"/>
      <c r="J2" s="157"/>
      <c r="K2" s="198"/>
      <c r="L2" s="198"/>
      <c r="M2" s="198"/>
      <c r="N2" s="198"/>
      <c r="O2" s="1015" t="s">
        <v>140</v>
      </c>
      <c r="P2" s="1015"/>
      <c r="Q2" s="1015"/>
      <c r="R2" s="1015"/>
    </row>
    <row r="3" spans="1:91" s="60" customFormat="1" ht="27.75" customHeight="1" x14ac:dyDescent="0.2">
      <c r="A3" s="968" t="s">
        <v>225</v>
      </c>
      <c r="B3" s="968" t="s">
        <v>39</v>
      </c>
      <c r="C3" s="954" t="s">
        <v>44</v>
      </c>
      <c r="D3" s="1016" t="s">
        <v>3</v>
      </c>
      <c r="E3" s="1017"/>
      <c r="F3" s="1017"/>
      <c r="G3" s="1018"/>
      <c r="H3" s="1016" t="s">
        <v>130</v>
      </c>
      <c r="I3" s="1017"/>
      <c r="J3" s="1017"/>
      <c r="K3" s="1017"/>
      <c r="L3" s="1017"/>
      <c r="M3" s="1017"/>
      <c r="N3" s="1017"/>
      <c r="O3" s="1019" t="s">
        <v>5</v>
      </c>
      <c r="P3" s="1019"/>
      <c r="Q3" s="1019"/>
      <c r="R3" s="1019"/>
    </row>
    <row r="4" spans="1:91" s="60" customFormat="1" ht="22.5" customHeight="1" x14ac:dyDescent="0.2">
      <c r="A4" s="969"/>
      <c r="B4" s="969"/>
      <c r="C4" s="955"/>
      <c r="D4" s="1020" t="s">
        <v>123</v>
      </c>
      <c r="E4" s="894" t="s">
        <v>126</v>
      </c>
      <c r="F4" s="894" t="s">
        <v>489</v>
      </c>
      <c r="G4" s="894" t="s">
        <v>131</v>
      </c>
      <c r="H4" s="894" t="s">
        <v>369</v>
      </c>
      <c r="I4" s="894" t="s">
        <v>104</v>
      </c>
      <c r="J4" s="894" t="s">
        <v>637</v>
      </c>
      <c r="K4" s="894" t="s">
        <v>372</v>
      </c>
      <c r="L4" s="894" t="s">
        <v>371</v>
      </c>
      <c r="M4" s="894" t="s">
        <v>41</v>
      </c>
      <c r="N4" s="894" t="s">
        <v>12</v>
      </c>
      <c r="O4" s="894" t="s">
        <v>138</v>
      </c>
      <c r="P4" s="1010" t="s">
        <v>15</v>
      </c>
      <c r="Q4" s="1010"/>
      <c r="R4" s="1011"/>
    </row>
    <row r="5" spans="1:91" s="691" customFormat="1" ht="143.25" customHeight="1" x14ac:dyDescent="0.2">
      <c r="A5" s="969"/>
      <c r="B5" s="969"/>
      <c r="C5" s="955"/>
      <c r="D5" s="1021"/>
      <c r="E5" s="895"/>
      <c r="F5" s="895"/>
      <c r="G5" s="895"/>
      <c r="H5" s="895"/>
      <c r="I5" s="895"/>
      <c r="J5" s="895"/>
      <c r="K5" s="895"/>
      <c r="L5" s="895"/>
      <c r="M5" s="895"/>
      <c r="N5" s="895"/>
      <c r="O5" s="895"/>
      <c r="P5" s="147" t="s">
        <v>17</v>
      </c>
      <c r="Q5" s="147" t="s">
        <v>18</v>
      </c>
      <c r="R5" s="147" t="s">
        <v>706</v>
      </c>
    </row>
    <row r="6" spans="1:91" s="15" customFormat="1" ht="15" customHeight="1" x14ac:dyDescent="0.2">
      <c r="A6" s="194">
        <v>1</v>
      </c>
      <c r="B6" s="194">
        <v>2</v>
      </c>
      <c r="C6" s="194">
        <v>3</v>
      </c>
      <c r="D6" s="194">
        <v>4</v>
      </c>
      <c r="E6" s="194">
        <v>5</v>
      </c>
      <c r="F6" s="194">
        <v>6</v>
      </c>
      <c r="G6" s="194">
        <v>7</v>
      </c>
      <c r="H6" s="194">
        <v>8</v>
      </c>
      <c r="I6" s="194">
        <v>9</v>
      </c>
      <c r="J6" s="194">
        <v>10</v>
      </c>
      <c r="K6" s="194">
        <v>11</v>
      </c>
      <c r="L6" s="194">
        <v>12</v>
      </c>
      <c r="M6" s="194">
        <v>13</v>
      </c>
      <c r="N6" s="194">
        <v>14</v>
      </c>
      <c r="O6" s="194">
        <v>15</v>
      </c>
      <c r="P6" s="194">
        <v>16</v>
      </c>
      <c r="Q6" s="194">
        <v>17</v>
      </c>
      <c r="R6" s="194">
        <v>18</v>
      </c>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row>
    <row r="7" spans="1:91" s="61" customFormat="1" ht="24.95" customHeight="1" x14ac:dyDescent="0.2">
      <c r="A7" s="161" t="s">
        <v>19</v>
      </c>
      <c r="B7" s="199" t="s">
        <v>39</v>
      </c>
      <c r="C7" s="338">
        <f t="shared" ref="C7:R7" si="0">SUM(C8:C16)</f>
        <v>0</v>
      </c>
      <c r="D7" s="338">
        <f t="shared" si="0"/>
        <v>0</v>
      </c>
      <c r="E7" s="338">
        <f t="shared" si="0"/>
        <v>0</v>
      </c>
      <c r="F7" s="338">
        <f t="shared" si="0"/>
        <v>0</v>
      </c>
      <c r="G7" s="338">
        <f t="shared" si="0"/>
        <v>0</v>
      </c>
      <c r="H7" s="338">
        <f t="shared" si="0"/>
        <v>0</v>
      </c>
      <c r="I7" s="338">
        <f t="shared" si="0"/>
        <v>0</v>
      </c>
      <c r="J7" s="338">
        <f t="shared" si="0"/>
        <v>0</v>
      </c>
      <c r="K7" s="338">
        <f t="shared" si="0"/>
        <v>0</v>
      </c>
      <c r="L7" s="338">
        <f t="shared" si="0"/>
        <v>0</v>
      </c>
      <c r="M7" s="338">
        <f t="shared" si="0"/>
        <v>0</v>
      </c>
      <c r="N7" s="338">
        <f t="shared" si="0"/>
        <v>0</v>
      </c>
      <c r="O7" s="338">
        <f t="shared" si="0"/>
        <v>0</v>
      </c>
      <c r="P7" s="338">
        <f t="shared" si="0"/>
        <v>0</v>
      </c>
      <c r="Q7" s="338">
        <f t="shared" si="0"/>
        <v>0</v>
      </c>
      <c r="R7" s="338">
        <f t="shared" si="0"/>
        <v>0</v>
      </c>
      <c r="S7" s="264" t="str">
        <f>IF(AND(H7&lt;=C7,I7&lt;=C7,J7&lt;=C7,K7&lt;=C7,L7&lt;=C7,M7&lt;=C7,N7&lt;=C7),"Đúng","Sai")</f>
        <v>Đúng</v>
      </c>
      <c r="T7" s="720" t="str">
        <f>IF(AND(R7&lt;=P7,Q7&lt;=P7,P7&lt;=O7,O7&lt;=C7),"Đúng","Sai")</f>
        <v>Đúng</v>
      </c>
    </row>
    <row r="8" spans="1:91" s="62" customFormat="1" ht="24.95" customHeight="1" x14ac:dyDescent="0.2">
      <c r="A8" s="790"/>
      <c r="B8" s="138" t="s">
        <v>38</v>
      </c>
      <c r="C8" s="351">
        <f t="shared" ref="C8:C16" si="1">SUM(D8:G8)</f>
        <v>0</v>
      </c>
      <c r="D8" s="791"/>
      <c r="E8" s="744"/>
      <c r="F8" s="744"/>
      <c r="G8" s="744"/>
      <c r="H8" s="791"/>
      <c r="I8" s="791"/>
      <c r="J8" s="791"/>
      <c r="K8" s="791"/>
      <c r="L8" s="791"/>
      <c r="M8" s="791"/>
      <c r="N8" s="791"/>
      <c r="O8" s="352"/>
      <c r="P8" s="352"/>
      <c r="Q8" s="352"/>
      <c r="R8" s="791"/>
      <c r="S8" s="264" t="str">
        <f t="shared" ref="S8:S21" si="2">IF(AND(H8&lt;=C8,I8&lt;=C8,J8&lt;=C8,K8&lt;=C8,L8&lt;=C8,M8&lt;=C8,N8&lt;=C8),"Đúng","Sai")</f>
        <v>Đúng</v>
      </c>
      <c r="T8" s="720" t="str">
        <f t="shared" ref="T8:T16" si="3">IF(AND(R8&lt;=P8,Q8&lt;=P8,P8&lt;=O8,O8&lt;=C8),"Đúng","Sai")</f>
        <v>Đúng</v>
      </c>
    </row>
    <row r="9" spans="1:91" s="5" customFormat="1" ht="24.95" customHeight="1" x14ac:dyDescent="0.2">
      <c r="A9" s="790"/>
      <c r="B9" s="138" t="s">
        <v>141</v>
      </c>
      <c r="C9" s="351">
        <f t="shared" si="1"/>
        <v>0</v>
      </c>
      <c r="D9" s="746"/>
      <c r="E9" s="747"/>
      <c r="F9" s="747"/>
      <c r="G9" s="747"/>
      <c r="H9" s="746"/>
      <c r="I9" s="746"/>
      <c r="J9" s="746"/>
      <c r="K9" s="746"/>
      <c r="L9" s="746"/>
      <c r="M9" s="746"/>
      <c r="N9" s="746"/>
      <c r="O9" s="352"/>
      <c r="P9" s="746"/>
      <c r="Q9" s="746"/>
      <c r="R9" s="746"/>
      <c r="S9" s="264" t="str">
        <f t="shared" si="2"/>
        <v>Đúng</v>
      </c>
      <c r="T9" s="720" t="str">
        <f t="shared" si="3"/>
        <v>Đúng</v>
      </c>
    </row>
    <row r="10" spans="1:91" s="5" customFormat="1" ht="24.95" customHeight="1" x14ac:dyDescent="0.2">
      <c r="A10" s="790"/>
      <c r="B10" s="138" t="s">
        <v>8</v>
      </c>
      <c r="C10" s="351">
        <f t="shared" si="1"/>
        <v>0</v>
      </c>
      <c r="D10" s="746"/>
      <c r="E10" s="746"/>
      <c r="F10" s="747"/>
      <c r="G10" s="747"/>
      <c r="H10" s="746"/>
      <c r="I10" s="746"/>
      <c r="J10" s="746"/>
      <c r="K10" s="746"/>
      <c r="L10" s="746"/>
      <c r="M10" s="746"/>
      <c r="N10" s="746"/>
      <c r="O10" s="352"/>
      <c r="P10" s="746"/>
      <c r="Q10" s="746"/>
      <c r="R10" s="746"/>
      <c r="S10" s="264" t="str">
        <f t="shared" si="2"/>
        <v>Đúng</v>
      </c>
      <c r="T10" s="720" t="str">
        <f t="shared" si="3"/>
        <v>Đúng</v>
      </c>
    </row>
    <row r="11" spans="1:91" s="5" customFormat="1" ht="24.95" customHeight="1" x14ac:dyDescent="0.2">
      <c r="A11" s="790"/>
      <c r="B11" s="138" t="s">
        <v>481</v>
      </c>
      <c r="C11" s="351">
        <f t="shared" si="1"/>
        <v>0</v>
      </c>
      <c r="D11" s="746"/>
      <c r="E11" s="746"/>
      <c r="F11" s="747"/>
      <c r="G11" s="747"/>
      <c r="H11" s="746"/>
      <c r="I11" s="746"/>
      <c r="J11" s="746"/>
      <c r="K11" s="746"/>
      <c r="L11" s="746"/>
      <c r="M11" s="746"/>
      <c r="N11" s="746"/>
      <c r="O11" s="352"/>
      <c r="P11" s="746"/>
      <c r="Q11" s="746"/>
      <c r="R11" s="746"/>
      <c r="S11" s="264" t="str">
        <f t="shared" si="2"/>
        <v>Đúng</v>
      </c>
      <c r="T11" s="720" t="str">
        <f t="shared" si="3"/>
        <v>Đúng</v>
      </c>
    </row>
    <row r="12" spans="1:91" s="5" customFormat="1" ht="24.95" customHeight="1" x14ac:dyDescent="0.2">
      <c r="A12" s="790"/>
      <c r="B12" s="138" t="s">
        <v>482</v>
      </c>
      <c r="C12" s="351">
        <f t="shared" si="1"/>
        <v>0</v>
      </c>
      <c r="D12" s="746"/>
      <c r="E12" s="746"/>
      <c r="F12" s="746"/>
      <c r="G12" s="747"/>
      <c r="H12" s="746"/>
      <c r="I12" s="746"/>
      <c r="J12" s="746"/>
      <c r="K12" s="746"/>
      <c r="L12" s="746"/>
      <c r="M12" s="746"/>
      <c r="N12" s="746"/>
      <c r="O12" s="352"/>
      <c r="P12" s="746"/>
      <c r="Q12" s="746"/>
      <c r="R12" s="746"/>
      <c r="S12" s="264" t="str">
        <f t="shared" si="2"/>
        <v>Đúng</v>
      </c>
      <c r="T12" s="720" t="str">
        <f t="shared" si="3"/>
        <v>Đúng</v>
      </c>
    </row>
    <row r="13" spans="1:91" s="5" customFormat="1" ht="24.95" customHeight="1" x14ac:dyDescent="0.2">
      <c r="A13" s="790"/>
      <c r="B13" s="138" t="s">
        <v>227</v>
      </c>
      <c r="C13" s="351">
        <f t="shared" si="1"/>
        <v>0</v>
      </c>
      <c r="D13" s="746"/>
      <c r="E13" s="746"/>
      <c r="F13" s="746"/>
      <c r="G13" s="747"/>
      <c r="H13" s="746"/>
      <c r="I13" s="746"/>
      <c r="J13" s="746"/>
      <c r="K13" s="746"/>
      <c r="L13" s="746"/>
      <c r="M13" s="746"/>
      <c r="N13" s="746"/>
      <c r="O13" s="352"/>
      <c r="P13" s="746"/>
      <c r="Q13" s="746"/>
      <c r="R13" s="746"/>
      <c r="S13" s="264" t="str">
        <f t="shared" si="2"/>
        <v>Đúng</v>
      </c>
      <c r="T13" s="720" t="str">
        <f t="shared" si="3"/>
        <v>Đúng</v>
      </c>
    </row>
    <row r="14" spans="1:91" s="5" customFormat="1" ht="24.95" customHeight="1" x14ac:dyDescent="0.2">
      <c r="A14" s="790"/>
      <c r="B14" s="138" t="s">
        <v>9</v>
      </c>
      <c r="C14" s="344">
        <f t="shared" si="1"/>
        <v>0</v>
      </c>
      <c r="D14" s="746"/>
      <c r="E14" s="746"/>
      <c r="F14" s="746"/>
      <c r="G14" s="746"/>
      <c r="H14" s="746"/>
      <c r="I14" s="746"/>
      <c r="J14" s="746"/>
      <c r="K14" s="746"/>
      <c r="L14" s="746"/>
      <c r="M14" s="746"/>
      <c r="N14" s="746"/>
      <c r="O14" s="352"/>
      <c r="P14" s="746"/>
      <c r="Q14" s="746"/>
      <c r="R14" s="746"/>
      <c r="S14" s="264" t="str">
        <f t="shared" si="2"/>
        <v>Đúng</v>
      </c>
      <c r="T14" s="720" t="str">
        <f t="shared" si="3"/>
        <v>Đúng</v>
      </c>
    </row>
    <row r="15" spans="1:91" s="5" customFormat="1" ht="24.95" customHeight="1" x14ac:dyDescent="0.2">
      <c r="A15" s="790"/>
      <c r="B15" s="138" t="s">
        <v>238</v>
      </c>
      <c r="C15" s="344">
        <f t="shared" si="1"/>
        <v>0</v>
      </c>
      <c r="D15" s="746"/>
      <c r="E15" s="746"/>
      <c r="F15" s="746"/>
      <c r="G15" s="746"/>
      <c r="H15" s="746"/>
      <c r="I15" s="746"/>
      <c r="J15" s="746"/>
      <c r="K15" s="746"/>
      <c r="L15" s="746"/>
      <c r="M15" s="746"/>
      <c r="N15" s="746"/>
      <c r="O15" s="352"/>
      <c r="P15" s="746"/>
      <c r="Q15" s="746"/>
      <c r="R15" s="746"/>
      <c r="S15" s="264" t="str">
        <f t="shared" si="2"/>
        <v>Đúng</v>
      </c>
      <c r="T15" s="720" t="str">
        <f t="shared" si="3"/>
        <v>Đúng</v>
      </c>
    </row>
    <row r="16" spans="1:91" s="5" customFormat="1" ht="24.95" customHeight="1" x14ac:dyDescent="0.2">
      <c r="A16" s="790"/>
      <c r="B16" s="172" t="s">
        <v>284</v>
      </c>
      <c r="C16" s="345">
        <f t="shared" si="1"/>
        <v>0</v>
      </c>
      <c r="D16" s="752"/>
      <c r="E16" s="752"/>
      <c r="F16" s="752"/>
      <c r="G16" s="752"/>
      <c r="H16" s="752"/>
      <c r="I16" s="752"/>
      <c r="J16" s="752"/>
      <c r="K16" s="752"/>
      <c r="L16" s="752"/>
      <c r="M16" s="752"/>
      <c r="N16" s="752"/>
      <c r="O16" s="352"/>
      <c r="P16" s="752"/>
      <c r="Q16" s="752"/>
      <c r="R16" s="752"/>
      <c r="S16" s="264" t="str">
        <f t="shared" si="2"/>
        <v>Đúng</v>
      </c>
      <c r="T16" s="720" t="str">
        <f t="shared" si="3"/>
        <v>Đúng</v>
      </c>
    </row>
    <row r="17" spans="1:20" s="5" customFormat="1" ht="24.95" customHeight="1" x14ac:dyDescent="0.2">
      <c r="A17" s="161" t="s">
        <v>23</v>
      </c>
      <c r="B17" s="181" t="s">
        <v>5</v>
      </c>
      <c r="C17" s="350"/>
      <c r="D17" s="350"/>
      <c r="E17" s="350"/>
      <c r="F17" s="350"/>
      <c r="G17" s="350"/>
      <c r="H17" s="350"/>
      <c r="I17" s="350"/>
      <c r="J17" s="350"/>
      <c r="K17" s="350"/>
      <c r="L17" s="350"/>
      <c r="M17" s="350"/>
      <c r="N17" s="350"/>
      <c r="O17" s="350"/>
      <c r="P17" s="350"/>
      <c r="Q17" s="350"/>
      <c r="R17" s="350"/>
      <c r="S17" s="264"/>
      <c r="T17" s="727"/>
    </row>
    <row r="18" spans="1:20" s="5" customFormat="1" ht="24.95" customHeight="1" x14ac:dyDescent="0.2">
      <c r="A18" s="140"/>
      <c r="B18" s="138" t="s">
        <v>138</v>
      </c>
      <c r="C18" s="349">
        <f>SUM(D18:G18)</f>
        <v>0</v>
      </c>
      <c r="D18" s="746"/>
      <c r="E18" s="746"/>
      <c r="F18" s="746"/>
      <c r="G18" s="746"/>
      <c r="H18" s="746"/>
      <c r="I18" s="746"/>
      <c r="J18" s="746"/>
      <c r="K18" s="746"/>
      <c r="L18" s="746"/>
      <c r="M18" s="746"/>
      <c r="N18" s="746"/>
      <c r="O18" s="744"/>
      <c r="P18" s="744"/>
      <c r="Q18" s="744"/>
      <c r="R18" s="744"/>
      <c r="S18" s="264" t="str">
        <f t="shared" si="2"/>
        <v>Đúng</v>
      </c>
      <c r="T18" s="727"/>
    </row>
    <row r="19" spans="1:20" s="5" customFormat="1" ht="24.95" customHeight="1" x14ac:dyDescent="0.2">
      <c r="A19" s="140"/>
      <c r="B19" s="138" t="s">
        <v>17</v>
      </c>
      <c r="C19" s="349">
        <f>SUM(D19:G19)</f>
        <v>0</v>
      </c>
      <c r="D19" s="746"/>
      <c r="E19" s="746"/>
      <c r="F19" s="746"/>
      <c r="G19" s="746"/>
      <c r="H19" s="746"/>
      <c r="I19" s="746"/>
      <c r="J19" s="746"/>
      <c r="K19" s="746"/>
      <c r="L19" s="746"/>
      <c r="M19" s="746"/>
      <c r="N19" s="746"/>
      <c r="O19" s="747"/>
      <c r="P19" s="747"/>
      <c r="Q19" s="747"/>
      <c r="R19" s="747"/>
      <c r="S19" s="264" t="str">
        <f t="shared" si="2"/>
        <v>Đúng</v>
      </c>
      <c r="T19" s="727"/>
    </row>
    <row r="20" spans="1:20" s="5" customFormat="1" ht="24.95" customHeight="1" x14ac:dyDescent="0.2">
      <c r="A20" s="140"/>
      <c r="B20" s="138" t="s">
        <v>18</v>
      </c>
      <c r="C20" s="349">
        <f>SUM(D20:G20)</f>
        <v>0</v>
      </c>
      <c r="D20" s="746"/>
      <c r="E20" s="746"/>
      <c r="F20" s="746"/>
      <c r="G20" s="746"/>
      <c r="H20" s="746"/>
      <c r="I20" s="746"/>
      <c r="J20" s="746"/>
      <c r="K20" s="746"/>
      <c r="L20" s="746"/>
      <c r="M20" s="746"/>
      <c r="N20" s="746"/>
      <c r="O20" s="747"/>
      <c r="P20" s="747"/>
      <c r="Q20" s="747"/>
      <c r="R20" s="747"/>
      <c r="S20" s="264" t="str">
        <f t="shared" si="2"/>
        <v>Đúng</v>
      </c>
      <c r="T20" s="727"/>
    </row>
    <row r="21" spans="1:20" s="5" customFormat="1" ht="24.95" customHeight="1" x14ac:dyDescent="0.2">
      <c r="A21" s="169"/>
      <c r="B21" s="172" t="s">
        <v>706</v>
      </c>
      <c r="C21" s="792">
        <f>SUM(D21:G21)</f>
        <v>0</v>
      </c>
      <c r="D21" s="752"/>
      <c r="E21" s="752"/>
      <c r="F21" s="752"/>
      <c r="G21" s="752"/>
      <c r="H21" s="752"/>
      <c r="I21" s="752"/>
      <c r="J21" s="752"/>
      <c r="K21" s="752"/>
      <c r="L21" s="752"/>
      <c r="M21" s="752"/>
      <c r="N21" s="752"/>
      <c r="O21" s="793"/>
      <c r="P21" s="793"/>
      <c r="Q21" s="793"/>
      <c r="R21" s="793"/>
      <c r="S21" s="264" t="str">
        <f t="shared" si="2"/>
        <v>Đúng</v>
      </c>
      <c r="T21" s="727"/>
    </row>
    <row r="22" spans="1:20" ht="14.25" customHeight="1" x14ac:dyDescent="0.25">
      <c r="C22" s="720" t="str">
        <f t="shared" ref="C22:N22" si="4">IF(AND(C20&lt;=C19,C19&lt;=C18,C18&lt;=C7),"Đúng","Sai")</f>
        <v>Đúng</v>
      </c>
      <c r="D22" s="264" t="str">
        <f t="shared" si="4"/>
        <v>Đúng</v>
      </c>
      <c r="E22" s="264" t="str">
        <f t="shared" si="4"/>
        <v>Đúng</v>
      </c>
      <c r="F22" s="264" t="str">
        <f t="shared" si="4"/>
        <v>Đúng</v>
      </c>
      <c r="G22" s="264" t="str">
        <f t="shared" si="4"/>
        <v>Đúng</v>
      </c>
      <c r="H22" s="264" t="str">
        <f t="shared" si="4"/>
        <v>Đúng</v>
      </c>
      <c r="I22" s="264" t="str">
        <f t="shared" si="4"/>
        <v>Đúng</v>
      </c>
      <c r="J22" s="264" t="str">
        <f t="shared" si="4"/>
        <v>Đúng</v>
      </c>
      <c r="K22" s="264" t="str">
        <f t="shared" si="4"/>
        <v>Đúng</v>
      </c>
      <c r="L22" s="264" t="str">
        <f t="shared" si="4"/>
        <v>Đúng</v>
      </c>
      <c r="M22" s="264" t="str">
        <f t="shared" si="4"/>
        <v>Đúng</v>
      </c>
      <c r="N22" s="264" t="str">
        <f t="shared" si="4"/>
        <v>Đúng</v>
      </c>
      <c r="O22" s="59"/>
      <c r="P22" s="59"/>
      <c r="Q22" s="59"/>
      <c r="R22" s="59"/>
      <c r="S22" s="59"/>
      <c r="T22" s="59"/>
    </row>
    <row r="23" spans="1:20" s="8" customFormat="1" ht="12.75" customHeight="1" x14ac:dyDescent="0.2">
      <c r="A23" s="9"/>
      <c r="C23" s="720" t="str">
        <f>IF(C18=O7,"Đúng","Sai")</f>
        <v>Đúng</v>
      </c>
      <c r="D23" s="263"/>
      <c r="E23" s="263"/>
      <c r="F23" s="263"/>
      <c r="G23" s="263"/>
      <c r="H23" s="263"/>
      <c r="I23" s="263"/>
      <c r="J23" s="263"/>
      <c r="K23" s="263"/>
      <c r="L23" s="263"/>
      <c r="M23" s="263"/>
      <c r="N23" s="263"/>
      <c r="O23" s="263"/>
      <c r="P23" s="263"/>
      <c r="Q23" s="263"/>
      <c r="R23" s="263"/>
      <c r="S23" s="263"/>
      <c r="T23" s="263"/>
    </row>
    <row r="24" spans="1:20" s="8" customFormat="1" ht="12.75" customHeight="1" x14ac:dyDescent="0.2">
      <c r="A24" s="9"/>
      <c r="C24" s="720" t="str">
        <f>IF(C19=P7,"Đúng","Sai")</f>
        <v>Đúng</v>
      </c>
      <c r="D24" s="263"/>
      <c r="E24" s="263"/>
      <c r="F24" s="263"/>
      <c r="G24" s="263"/>
      <c r="H24" s="263"/>
      <c r="I24" s="263"/>
      <c r="J24" s="263"/>
      <c r="K24" s="263"/>
      <c r="L24" s="263"/>
      <c r="M24" s="263"/>
      <c r="N24" s="263"/>
      <c r="O24" s="263"/>
      <c r="P24" s="263"/>
      <c r="Q24" s="263"/>
      <c r="R24" s="263"/>
      <c r="S24" s="263"/>
      <c r="T24" s="263"/>
    </row>
    <row r="25" spans="1:20" s="8" customFormat="1" ht="11.25" x14ac:dyDescent="0.2">
      <c r="A25" s="9"/>
      <c r="C25" s="720" t="str">
        <f>IF(C20=Q7,"Đúng","Sai")</f>
        <v>Đúng</v>
      </c>
      <c r="D25" s="263"/>
      <c r="E25" s="263"/>
      <c r="F25" s="263"/>
      <c r="G25" s="263"/>
      <c r="H25" s="263"/>
      <c r="I25" s="263"/>
      <c r="J25" s="263"/>
      <c r="K25" s="263"/>
      <c r="L25" s="263"/>
      <c r="M25" s="263"/>
      <c r="N25" s="263"/>
      <c r="O25" s="263"/>
      <c r="P25" s="263"/>
      <c r="Q25" s="263"/>
      <c r="R25" s="263"/>
      <c r="S25" s="263"/>
      <c r="T25" s="263"/>
    </row>
    <row r="26" spans="1:20" x14ac:dyDescent="0.25">
      <c r="C26" s="720" t="str">
        <f>IF(C21=R7,"Đúng","Sai")</f>
        <v>Đúng</v>
      </c>
      <c r="D26" s="59"/>
      <c r="E26" s="59"/>
      <c r="F26" s="59"/>
      <c r="G26" s="59"/>
      <c r="H26" s="59"/>
      <c r="I26" s="59"/>
      <c r="J26" s="59"/>
      <c r="K26" s="59"/>
      <c r="L26" s="59"/>
      <c r="M26" s="59"/>
      <c r="N26" s="59"/>
      <c r="O26" s="59"/>
      <c r="P26" s="59"/>
      <c r="Q26" s="59"/>
      <c r="R26" s="59"/>
      <c r="S26" s="59"/>
      <c r="T26" s="59"/>
    </row>
  </sheetData>
  <sheetProtection formatCells="0" formatColumns="0" formatRows="0"/>
  <mergeCells count="23">
    <mergeCell ref="I4:I5"/>
    <mergeCell ref="A1:N1"/>
    <mergeCell ref="P1:R1"/>
    <mergeCell ref="A2:B2"/>
    <mergeCell ref="O2:R2"/>
    <mergeCell ref="A3:A5"/>
    <mergeCell ref="B3:B5"/>
    <mergeCell ref="C3:C5"/>
    <mergeCell ref="D3:G3"/>
    <mergeCell ref="H3:N3"/>
    <mergeCell ref="O3:R3"/>
    <mergeCell ref="D4:D5"/>
    <mergeCell ref="E4:E5"/>
    <mergeCell ref="F4:F5"/>
    <mergeCell ref="G4:G5"/>
    <mergeCell ref="H4:H5"/>
    <mergeCell ref="P4:R4"/>
    <mergeCell ref="J4:J5"/>
    <mergeCell ref="K4:K5"/>
    <mergeCell ref="M4:M5"/>
    <mergeCell ref="N4:N5"/>
    <mergeCell ref="L4:L5"/>
    <mergeCell ref="O4:O5"/>
  </mergeCells>
  <conditionalFormatting sqref="T1:T1048576 S7:S21 A22:XFD25 C26">
    <cfRule type="cellIs" dxfId="28" priority="5" operator="equal">
      <formula>"Đúng"</formula>
    </cfRule>
  </conditionalFormatting>
  <pageMargins left="0.51181102362204722" right="0.23622047244094491" top="0" bottom="0" header="0" footer="0"/>
  <pageSetup paperSize="9" scale="9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pageSetUpPr fitToPage="1"/>
  </sheetPr>
  <dimension ref="A1:W37"/>
  <sheetViews>
    <sheetView zoomScale="115" zoomScaleNormal="115" workbookViewId="0">
      <selection activeCell="L9" sqref="L9"/>
    </sheetView>
  </sheetViews>
  <sheetFormatPr defaultColWidth="5.42578125" defaultRowHeight="15.75" x14ac:dyDescent="0.25"/>
  <cols>
    <col min="1" max="1" width="4.42578125" style="20" customWidth="1"/>
    <col min="2" max="2" width="35" style="8" customWidth="1"/>
    <col min="3" max="3" width="7.42578125" style="19" customWidth="1"/>
    <col min="4" max="10" width="5.42578125" style="2" customWidth="1"/>
    <col min="11" max="11" width="8.42578125" style="2" customWidth="1"/>
    <col min="12" max="12" width="6.85546875" style="2" customWidth="1"/>
    <col min="13" max="13" width="6.140625" style="2" customWidth="1"/>
    <col min="14" max="20" width="5.42578125" style="2" customWidth="1"/>
    <col min="21" max="21" width="5.42578125" style="2"/>
    <col min="22" max="22" width="6.7109375" style="19" customWidth="1"/>
    <col min="23" max="253" width="5.42578125" style="2"/>
    <col min="254" max="254" width="4.42578125" style="2" customWidth="1"/>
    <col min="255" max="255" width="26.42578125" style="2" customWidth="1"/>
    <col min="256" max="256" width="7.42578125" style="2" customWidth="1"/>
    <col min="257" max="275" width="5.42578125" style="2" customWidth="1"/>
    <col min="276" max="509" width="5.42578125" style="2"/>
    <col min="510" max="510" width="4.42578125" style="2" customWidth="1"/>
    <col min="511" max="511" width="26.42578125" style="2" customWidth="1"/>
    <col min="512" max="512" width="7.42578125" style="2" customWidth="1"/>
    <col min="513" max="531" width="5.42578125" style="2" customWidth="1"/>
    <col min="532" max="765" width="5.42578125" style="2"/>
    <col min="766" max="766" width="4.42578125" style="2" customWidth="1"/>
    <col min="767" max="767" width="26.42578125" style="2" customWidth="1"/>
    <col min="768" max="768" width="7.42578125" style="2" customWidth="1"/>
    <col min="769" max="787" width="5.42578125" style="2" customWidth="1"/>
    <col min="788" max="1021" width="5.42578125" style="2"/>
    <col min="1022" max="1022" width="4.42578125" style="2" customWidth="1"/>
    <col min="1023" max="1023" width="26.42578125" style="2" customWidth="1"/>
    <col min="1024" max="1024" width="7.42578125" style="2" customWidth="1"/>
    <col min="1025" max="1043" width="5.42578125" style="2" customWidth="1"/>
    <col min="1044" max="1277" width="5.42578125" style="2"/>
    <col min="1278" max="1278" width="4.42578125" style="2" customWidth="1"/>
    <col min="1279" max="1279" width="26.42578125" style="2" customWidth="1"/>
    <col min="1280" max="1280" width="7.42578125" style="2" customWidth="1"/>
    <col min="1281" max="1299" width="5.42578125" style="2" customWidth="1"/>
    <col min="1300" max="1533" width="5.42578125" style="2"/>
    <col min="1534" max="1534" width="4.42578125" style="2" customWidth="1"/>
    <col min="1535" max="1535" width="26.42578125" style="2" customWidth="1"/>
    <col min="1536" max="1536" width="7.42578125" style="2" customWidth="1"/>
    <col min="1537" max="1555" width="5.42578125" style="2" customWidth="1"/>
    <col min="1556" max="1789" width="5.42578125" style="2"/>
    <col min="1790" max="1790" width="4.42578125" style="2" customWidth="1"/>
    <col min="1791" max="1791" width="26.42578125" style="2" customWidth="1"/>
    <col min="1792" max="1792" width="7.42578125" style="2" customWidth="1"/>
    <col min="1793" max="1811" width="5.42578125" style="2" customWidth="1"/>
    <col min="1812" max="2045" width="5.42578125" style="2"/>
    <col min="2046" max="2046" width="4.42578125" style="2" customWidth="1"/>
    <col min="2047" max="2047" width="26.42578125" style="2" customWidth="1"/>
    <col min="2048" max="2048" width="7.42578125" style="2" customWidth="1"/>
    <col min="2049" max="2067" width="5.42578125" style="2" customWidth="1"/>
    <col min="2068" max="2301" width="5.42578125" style="2"/>
    <col min="2302" max="2302" width="4.42578125" style="2" customWidth="1"/>
    <col min="2303" max="2303" width="26.42578125" style="2" customWidth="1"/>
    <col min="2304" max="2304" width="7.42578125" style="2" customWidth="1"/>
    <col min="2305" max="2323" width="5.42578125" style="2" customWidth="1"/>
    <col min="2324" max="2557" width="5.42578125" style="2"/>
    <col min="2558" max="2558" width="4.42578125" style="2" customWidth="1"/>
    <col min="2559" max="2559" width="26.42578125" style="2" customWidth="1"/>
    <col min="2560" max="2560" width="7.42578125" style="2" customWidth="1"/>
    <col min="2561" max="2579" width="5.42578125" style="2" customWidth="1"/>
    <col min="2580" max="2813" width="5.42578125" style="2"/>
    <col min="2814" max="2814" width="4.42578125" style="2" customWidth="1"/>
    <col min="2815" max="2815" width="26.42578125" style="2" customWidth="1"/>
    <col min="2816" max="2816" width="7.42578125" style="2" customWidth="1"/>
    <col min="2817" max="2835" width="5.42578125" style="2" customWidth="1"/>
    <col min="2836" max="3069" width="5.42578125" style="2"/>
    <col min="3070" max="3070" width="4.42578125" style="2" customWidth="1"/>
    <col min="3071" max="3071" width="26.42578125" style="2" customWidth="1"/>
    <col min="3072" max="3072" width="7.42578125" style="2" customWidth="1"/>
    <col min="3073" max="3091" width="5.42578125" style="2" customWidth="1"/>
    <col min="3092" max="3325" width="5.42578125" style="2"/>
    <col min="3326" max="3326" width="4.42578125" style="2" customWidth="1"/>
    <col min="3327" max="3327" width="26.42578125" style="2" customWidth="1"/>
    <col min="3328" max="3328" width="7.42578125" style="2" customWidth="1"/>
    <col min="3329" max="3347" width="5.42578125" style="2" customWidth="1"/>
    <col min="3348" max="3581" width="5.42578125" style="2"/>
    <col min="3582" max="3582" width="4.42578125" style="2" customWidth="1"/>
    <col min="3583" max="3583" width="26.42578125" style="2" customWidth="1"/>
    <col min="3584" max="3584" width="7.42578125" style="2" customWidth="1"/>
    <col min="3585" max="3603" width="5.42578125" style="2" customWidth="1"/>
    <col min="3604" max="3837" width="5.42578125" style="2"/>
    <col min="3838" max="3838" width="4.42578125" style="2" customWidth="1"/>
    <col min="3839" max="3839" width="26.42578125" style="2" customWidth="1"/>
    <col min="3840" max="3840" width="7.42578125" style="2" customWidth="1"/>
    <col min="3841" max="3859" width="5.42578125" style="2" customWidth="1"/>
    <col min="3860" max="4093" width="5.42578125" style="2"/>
    <col min="4094" max="4094" width="4.42578125" style="2" customWidth="1"/>
    <col min="4095" max="4095" width="26.42578125" style="2" customWidth="1"/>
    <col min="4096" max="4096" width="7.42578125" style="2" customWidth="1"/>
    <col min="4097" max="4115" width="5.42578125" style="2" customWidth="1"/>
    <col min="4116" max="4349" width="5.42578125" style="2"/>
    <col min="4350" max="4350" width="4.42578125" style="2" customWidth="1"/>
    <col min="4351" max="4351" width="26.42578125" style="2" customWidth="1"/>
    <col min="4352" max="4352" width="7.42578125" style="2" customWidth="1"/>
    <col min="4353" max="4371" width="5.42578125" style="2" customWidth="1"/>
    <col min="4372" max="4605" width="5.42578125" style="2"/>
    <col min="4606" max="4606" width="4.42578125" style="2" customWidth="1"/>
    <col min="4607" max="4607" width="26.42578125" style="2" customWidth="1"/>
    <col min="4608" max="4608" width="7.42578125" style="2" customWidth="1"/>
    <col min="4609" max="4627" width="5.42578125" style="2" customWidth="1"/>
    <col min="4628" max="4861" width="5.42578125" style="2"/>
    <col min="4862" max="4862" width="4.42578125" style="2" customWidth="1"/>
    <col min="4863" max="4863" width="26.42578125" style="2" customWidth="1"/>
    <col min="4864" max="4864" width="7.42578125" style="2" customWidth="1"/>
    <col min="4865" max="4883" width="5.42578125" style="2" customWidth="1"/>
    <col min="4884" max="5117" width="5.42578125" style="2"/>
    <col min="5118" max="5118" width="4.42578125" style="2" customWidth="1"/>
    <col min="5119" max="5119" width="26.42578125" style="2" customWidth="1"/>
    <col min="5120" max="5120" width="7.42578125" style="2" customWidth="1"/>
    <col min="5121" max="5139" width="5.42578125" style="2" customWidth="1"/>
    <col min="5140" max="5373" width="5.42578125" style="2"/>
    <col min="5374" max="5374" width="4.42578125" style="2" customWidth="1"/>
    <col min="5375" max="5375" width="26.42578125" style="2" customWidth="1"/>
    <col min="5376" max="5376" width="7.42578125" style="2" customWidth="1"/>
    <col min="5377" max="5395" width="5.42578125" style="2" customWidth="1"/>
    <col min="5396" max="5629" width="5.42578125" style="2"/>
    <col min="5630" max="5630" width="4.42578125" style="2" customWidth="1"/>
    <col min="5631" max="5631" width="26.42578125" style="2" customWidth="1"/>
    <col min="5632" max="5632" width="7.42578125" style="2" customWidth="1"/>
    <col min="5633" max="5651" width="5.42578125" style="2" customWidth="1"/>
    <col min="5652" max="5885" width="5.42578125" style="2"/>
    <col min="5886" max="5886" width="4.42578125" style="2" customWidth="1"/>
    <col min="5887" max="5887" width="26.42578125" style="2" customWidth="1"/>
    <col min="5888" max="5888" width="7.42578125" style="2" customWidth="1"/>
    <col min="5889" max="5907" width="5.42578125" style="2" customWidth="1"/>
    <col min="5908" max="6141" width="5.42578125" style="2"/>
    <col min="6142" max="6142" width="4.42578125" style="2" customWidth="1"/>
    <col min="6143" max="6143" width="26.42578125" style="2" customWidth="1"/>
    <col min="6144" max="6144" width="7.42578125" style="2" customWidth="1"/>
    <col min="6145" max="6163" width="5.42578125" style="2" customWidth="1"/>
    <col min="6164" max="6397" width="5.42578125" style="2"/>
    <col min="6398" max="6398" width="4.42578125" style="2" customWidth="1"/>
    <col min="6399" max="6399" width="26.42578125" style="2" customWidth="1"/>
    <col min="6400" max="6400" width="7.42578125" style="2" customWidth="1"/>
    <col min="6401" max="6419" width="5.42578125" style="2" customWidth="1"/>
    <col min="6420" max="6653" width="5.42578125" style="2"/>
    <col min="6654" max="6654" width="4.42578125" style="2" customWidth="1"/>
    <col min="6655" max="6655" width="26.42578125" style="2" customWidth="1"/>
    <col min="6656" max="6656" width="7.42578125" style="2" customWidth="1"/>
    <col min="6657" max="6675" width="5.42578125" style="2" customWidth="1"/>
    <col min="6676" max="6909" width="5.42578125" style="2"/>
    <col min="6910" max="6910" width="4.42578125" style="2" customWidth="1"/>
    <col min="6911" max="6911" width="26.42578125" style="2" customWidth="1"/>
    <col min="6912" max="6912" width="7.42578125" style="2" customWidth="1"/>
    <col min="6913" max="6931" width="5.42578125" style="2" customWidth="1"/>
    <col min="6932" max="7165" width="5.42578125" style="2"/>
    <col min="7166" max="7166" width="4.42578125" style="2" customWidth="1"/>
    <col min="7167" max="7167" width="26.42578125" style="2" customWidth="1"/>
    <col min="7168" max="7168" width="7.42578125" style="2" customWidth="1"/>
    <col min="7169" max="7187" width="5.42578125" style="2" customWidth="1"/>
    <col min="7188" max="7421" width="5.42578125" style="2"/>
    <col min="7422" max="7422" width="4.42578125" style="2" customWidth="1"/>
    <col min="7423" max="7423" width="26.42578125" style="2" customWidth="1"/>
    <col min="7424" max="7424" width="7.42578125" style="2" customWidth="1"/>
    <col min="7425" max="7443" width="5.42578125" style="2" customWidth="1"/>
    <col min="7444" max="7677" width="5.42578125" style="2"/>
    <col min="7678" max="7678" width="4.42578125" style="2" customWidth="1"/>
    <col min="7679" max="7679" width="26.42578125" style="2" customWidth="1"/>
    <col min="7680" max="7680" width="7.42578125" style="2" customWidth="1"/>
    <col min="7681" max="7699" width="5.42578125" style="2" customWidth="1"/>
    <col min="7700" max="7933" width="5.42578125" style="2"/>
    <col min="7934" max="7934" width="4.42578125" style="2" customWidth="1"/>
    <col min="7935" max="7935" width="26.42578125" style="2" customWidth="1"/>
    <col min="7936" max="7936" width="7.42578125" style="2" customWidth="1"/>
    <col min="7937" max="7955" width="5.42578125" style="2" customWidth="1"/>
    <col min="7956" max="8189" width="5.42578125" style="2"/>
    <col min="8190" max="8190" width="4.42578125" style="2" customWidth="1"/>
    <col min="8191" max="8191" width="26.42578125" style="2" customWidth="1"/>
    <col min="8192" max="8192" width="7.42578125" style="2" customWidth="1"/>
    <col min="8193" max="8211" width="5.42578125" style="2" customWidth="1"/>
    <col min="8212" max="8445" width="5.42578125" style="2"/>
    <col min="8446" max="8446" width="4.42578125" style="2" customWidth="1"/>
    <col min="8447" max="8447" width="26.42578125" style="2" customWidth="1"/>
    <col min="8448" max="8448" width="7.42578125" style="2" customWidth="1"/>
    <col min="8449" max="8467" width="5.42578125" style="2" customWidth="1"/>
    <col min="8468" max="8701" width="5.42578125" style="2"/>
    <col min="8702" max="8702" width="4.42578125" style="2" customWidth="1"/>
    <col min="8703" max="8703" width="26.42578125" style="2" customWidth="1"/>
    <col min="8704" max="8704" width="7.42578125" style="2" customWidth="1"/>
    <col min="8705" max="8723" width="5.42578125" style="2" customWidth="1"/>
    <col min="8724" max="8957" width="5.42578125" style="2"/>
    <col min="8958" max="8958" width="4.42578125" style="2" customWidth="1"/>
    <col min="8959" max="8959" width="26.42578125" style="2" customWidth="1"/>
    <col min="8960" max="8960" width="7.42578125" style="2" customWidth="1"/>
    <col min="8961" max="8979" width="5.42578125" style="2" customWidth="1"/>
    <col min="8980" max="9213" width="5.42578125" style="2"/>
    <col min="9214" max="9214" width="4.42578125" style="2" customWidth="1"/>
    <col min="9215" max="9215" width="26.42578125" style="2" customWidth="1"/>
    <col min="9216" max="9216" width="7.42578125" style="2" customWidth="1"/>
    <col min="9217" max="9235" width="5.42578125" style="2" customWidth="1"/>
    <col min="9236" max="9469" width="5.42578125" style="2"/>
    <col min="9470" max="9470" width="4.42578125" style="2" customWidth="1"/>
    <col min="9471" max="9471" width="26.42578125" style="2" customWidth="1"/>
    <col min="9472" max="9472" width="7.42578125" style="2" customWidth="1"/>
    <col min="9473" max="9491" width="5.42578125" style="2" customWidth="1"/>
    <col min="9492" max="9725" width="5.42578125" style="2"/>
    <col min="9726" max="9726" width="4.42578125" style="2" customWidth="1"/>
    <col min="9727" max="9727" width="26.42578125" style="2" customWidth="1"/>
    <col min="9728" max="9728" width="7.42578125" style="2" customWidth="1"/>
    <col min="9729" max="9747" width="5.42578125" style="2" customWidth="1"/>
    <col min="9748" max="9981" width="5.42578125" style="2"/>
    <col min="9982" max="9982" width="4.42578125" style="2" customWidth="1"/>
    <col min="9983" max="9983" width="26.42578125" style="2" customWidth="1"/>
    <col min="9984" max="9984" width="7.42578125" style="2" customWidth="1"/>
    <col min="9985" max="10003" width="5.42578125" style="2" customWidth="1"/>
    <col min="10004" max="10237" width="5.42578125" style="2"/>
    <col min="10238" max="10238" width="4.42578125" style="2" customWidth="1"/>
    <col min="10239" max="10239" width="26.42578125" style="2" customWidth="1"/>
    <col min="10240" max="10240" width="7.42578125" style="2" customWidth="1"/>
    <col min="10241" max="10259" width="5.42578125" style="2" customWidth="1"/>
    <col min="10260" max="10493" width="5.42578125" style="2"/>
    <col min="10494" max="10494" width="4.42578125" style="2" customWidth="1"/>
    <col min="10495" max="10495" width="26.42578125" style="2" customWidth="1"/>
    <col min="10496" max="10496" width="7.42578125" style="2" customWidth="1"/>
    <col min="10497" max="10515" width="5.42578125" style="2" customWidth="1"/>
    <col min="10516" max="10749" width="5.42578125" style="2"/>
    <col min="10750" max="10750" width="4.42578125" style="2" customWidth="1"/>
    <col min="10751" max="10751" width="26.42578125" style="2" customWidth="1"/>
    <col min="10752" max="10752" width="7.42578125" style="2" customWidth="1"/>
    <col min="10753" max="10771" width="5.42578125" style="2" customWidth="1"/>
    <col min="10772" max="11005" width="5.42578125" style="2"/>
    <col min="11006" max="11006" width="4.42578125" style="2" customWidth="1"/>
    <col min="11007" max="11007" width="26.42578125" style="2" customWidth="1"/>
    <col min="11008" max="11008" width="7.42578125" style="2" customWidth="1"/>
    <col min="11009" max="11027" width="5.42578125" style="2" customWidth="1"/>
    <col min="11028" max="11261" width="5.42578125" style="2"/>
    <col min="11262" max="11262" width="4.42578125" style="2" customWidth="1"/>
    <col min="11263" max="11263" width="26.42578125" style="2" customWidth="1"/>
    <col min="11264" max="11264" width="7.42578125" style="2" customWidth="1"/>
    <col min="11265" max="11283" width="5.42578125" style="2" customWidth="1"/>
    <col min="11284" max="11517" width="5.42578125" style="2"/>
    <col min="11518" max="11518" width="4.42578125" style="2" customWidth="1"/>
    <col min="11519" max="11519" width="26.42578125" style="2" customWidth="1"/>
    <col min="11520" max="11520" width="7.42578125" style="2" customWidth="1"/>
    <col min="11521" max="11539" width="5.42578125" style="2" customWidth="1"/>
    <col min="11540" max="11773" width="5.42578125" style="2"/>
    <col min="11774" max="11774" width="4.42578125" style="2" customWidth="1"/>
    <col min="11775" max="11775" width="26.42578125" style="2" customWidth="1"/>
    <col min="11776" max="11776" width="7.42578125" style="2" customWidth="1"/>
    <col min="11777" max="11795" width="5.42578125" style="2" customWidth="1"/>
    <col min="11796" max="12029" width="5.42578125" style="2"/>
    <col min="12030" max="12030" width="4.42578125" style="2" customWidth="1"/>
    <col min="12031" max="12031" width="26.42578125" style="2" customWidth="1"/>
    <col min="12032" max="12032" width="7.42578125" style="2" customWidth="1"/>
    <col min="12033" max="12051" width="5.42578125" style="2" customWidth="1"/>
    <col min="12052" max="12285" width="5.42578125" style="2"/>
    <col min="12286" max="12286" width="4.42578125" style="2" customWidth="1"/>
    <col min="12287" max="12287" width="26.42578125" style="2" customWidth="1"/>
    <col min="12288" max="12288" width="7.42578125" style="2" customWidth="1"/>
    <col min="12289" max="12307" width="5.42578125" style="2" customWidth="1"/>
    <col min="12308" max="12541" width="5.42578125" style="2"/>
    <col min="12542" max="12542" width="4.42578125" style="2" customWidth="1"/>
    <col min="12543" max="12543" width="26.42578125" style="2" customWidth="1"/>
    <col min="12544" max="12544" width="7.42578125" style="2" customWidth="1"/>
    <col min="12545" max="12563" width="5.42578125" style="2" customWidth="1"/>
    <col min="12564" max="12797" width="5.42578125" style="2"/>
    <col min="12798" max="12798" width="4.42578125" style="2" customWidth="1"/>
    <col min="12799" max="12799" width="26.42578125" style="2" customWidth="1"/>
    <col min="12800" max="12800" width="7.42578125" style="2" customWidth="1"/>
    <col min="12801" max="12819" width="5.42578125" style="2" customWidth="1"/>
    <col min="12820" max="13053" width="5.42578125" style="2"/>
    <col min="13054" max="13054" width="4.42578125" style="2" customWidth="1"/>
    <col min="13055" max="13055" width="26.42578125" style="2" customWidth="1"/>
    <col min="13056" max="13056" width="7.42578125" style="2" customWidth="1"/>
    <col min="13057" max="13075" width="5.42578125" style="2" customWidth="1"/>
    <col min="13076" max="13309" width="5.42578125" style="2"/>
    <col min="13310" max="13310" width="4.42578125" style="2" customWidth="1"/>
    <col min="13311" max="13311" width="26.42578125" style="2" customWidth="1"/>
    <col min="13312" max="13312" width="7.42578125" style="2" customWidth="1"/>
    <col min="13313" max="13331" width="5.42578125" style="2" customWidth="1"/>
    <col min="13332" max="13565" width="5.42578125" style="2"/>
    <col min="13566" max="13566" width="4.42578125" style="2" customWidth="1"/>
    <col min="13567" max="13567" width="26.42578125" style="2" customWidth="1"/>
    <col min="13568" max="13568" width="7.42578125" style="2" customWidth="1"/>
    <col min="13569" max="13587" width="5.42578125" style="2" customWidth="1"/>
    <col min="13588" max="13821" width="5.42578125" style="2"/>
    <col min="13822" max="13822" width="4.42578125" style="2" customWidth="1"/>
    <col min="13823" max="13823" width="26.42578125" style="2" customWidth="1"/>
    <col min="13824" max="13824" width="7.42578125" style="2" customWidth="1"/>
    <col min="13825" max="13843" width="5.42578125" style="2" customWidth="1"/>
    <col min="13844" max="14077" width="5.42578125" style="2"/>
    <col min="14078" max="14078" width="4.42578125" style="2" customWidth="1"/>
    <col min="14079" max="14079" width="26.42578125" style="2" customWidth="1"/>
    <col min="14080" max="14080" width="7.42578125" style="2" customWidth="1"/>
    <col min="14081" max="14099" width="5.42578125" style="2" customWidth="1"/>
    <col min="14100" max="14333" width="5.42578125" style="2"/>
    <col min="14334" max="14334" width="4.42578125" style="2" customWidth="1"/>
    <col min="14335" max="14335" width="26.42578125" style="2" customWidth="1"/>
    <col min="14336" max="14336" width="7.42578125" style="2" customWidth="1"/>
    <col min="14337" max="14355" width="5.42578125" style="2" customWidth="1"/>
    <col min="14356" max="14589" width="5.42578125" style="2"/>
    <col min="14590" max="14590" width="4.42578125" style="2" customWidth="1"/>
    <col min="14591" max="14591" width="26.42578125" style="2" customWidth="1"/>
    <col min="14592" max="14592" width="7.42578125" style="2" customWidth="1"/>
    <col min="14593" max="14611" width="5.42578125" style="2" customWidth="1"/>
    <col min="14612" max="14845" width="5.42578125" style="2"/>
    <col min="14846" max="14846" width="4.42578125" style="2" customWidth="1"/>
    <col min="14847" max="14847" width="26.42578125" style="2" customWidth="1"/>
    <col min="14848" max="14848" width="7.42578125" style="2" customWidth="1"/>
    <col min="14849" max="14867" width="5.42578125" style="2" customWidth="1"/>
    <col min="14868" max="15101" width="5.42578125" style="2"/>
    <col min="15102" max="15102" width="4.42578125" style="2" customWidth="1"/>
    <col min="15103" max="15103" width="26.42578125" style="2" customWidth="1"/>
    <col min="15104" max="15104" width="7.42578125" style="2" customWidth="1"/>
    <col min="15105" max="15123" width="5.42578125" style="2" customWidth="1"/>
    <col min="15124" max="15357" width="5.42578125" style="2"/>
    <col min="15358" max="15358" width="4.42578125" style="2" customWidth="1"/>
    <col min="15359" max="15359" width="26.42578125" style="2" customWidth="1"/>
    <col min="15360" max="15360" width="7.42578125" style="2" customWidth="1"/>
    <col min="15361" max="15379" width="5.42578125" style="2" customWidth="1"/>
    <col min="15380" max="15613" width="5.42578125" style="2"/>
    <col min="15614" max="15614" width="4.42578125" style="2" customWidth="1"/>
    <col min="15615" max="15615" width="26.42578125" style="2" customWidth="1"/>
    <col min="15616" max="15616" width="7.42578125" style="2" customWidth="1"/>
    <col min="15617" max="15635" width="5.42578125" style="2" customWidth="1"/>
    <col min="15636" max="15869" width="5.42578125" style="2"/>
    <col min="15870" max="15870" width="4.42578125" style="2" customWidth="1"/>
    <col min="15871" max="15871" width="26.42578125" style="2" customWidth="1"/>
    <col min="15872" max="15872" width="7.42578125" style="2" customWidth="1"/>
    <col min="15873" max="15891" width="5.42578125" style="2" customWidth="1"/>
    <col min="15892" max="16125" width="5.42578125" style="2"/>
    <col min="16126" max="16126" width="4.42578125" style="2" customWidth="1"/>
    <col min="16127" max="16127" width="26.42578125" style="2" customWidth="1"/>
    <col min="16128" max="16128" width="7.42578125" style="2" customWidth="1"/>
    <col min="16129" max="16147" width="5.42578125" style="2" customWidth="1"/>
    <col min="16148" max="16384" width="5.42578125" style="2"/>
  </cols>
  <sheetData>
    <row r="1" spans="1:23" s="59" customFormat="1" ht="28.5" customHeight="1" x14ac:dyDescent="0.2">
      <c r="A1" s="877" t="s">
        <v>289</v>
      </c>
      <c r="B1" s="877"/>
      <c r="C1" s="877"/>
      <c r="D1" s="877"/>
      <c r="E1" s="877"/>
      <c r="F1" s="877"/>
      <c r="G1" s="877"/>
      <c r="H1" s="877"/>
      <c r="I1" s="877"/>
      <c r="J1" s="877"/>
      <c r="K1" s="877"/>
      <c r="L1" s="877"/>
      <c r="M1" s="877"/>
      <c r="N1" s="877"/>
      <c r="O1" s="877"/>
      <c r="P1" s="877"/>
      <c r="Q1" s="155"/>
      <c r="R1" s="879" t="s">
        <v>153</v>
      </c>
      <c r="S1" s="1022"/>
      <c r="T1" s="880"/>
      <c r="V1" s="29"/>
    </row>
    <row r="2" spans="1:23" ht="17.25" customHeight="1" x14ac:dyDescent="0.25">
      <c r="A2" s="144"/>
      <c r="B2" s="200"/>
      <c r="C2" s="201"/>
      <c r="D2" s="201"/>
      <c r="E2" s="201"/>
      <c r="F2" s="201"/>
      <c r="G2" s="201"/>
      <c r="H2" s="201"/>
      <c r="I2" s="201"/>
      <c r="J2" s="201"/>
      <c r="K2" s="201"/>
      <c r="L2" s="201"/>
      <c r="M2" s="201"/>
      <c r="N2" s="201"/>
      <c r="O2" s="201"/>
      <c r="P2" s="201"/>
      <c r="Q2" s="1015" t="s">
        <v>1</v>
      </c>
      <c r="R2" s="1015"/>
      <c r="S2" s="1015"/>
      <c r="T2" s="1015"/>
    </row>
    <row r="3" spans="1:23" ht="20.25" customHeight="1" x14ac:dyDescent="0.25">
      <c r="A3" s="971" t="s">
        <v>225</v>
      </c>
      <c r="B3" s="971" t="s">
        <v>2</v>
      </c>
      <c r="C3" s="954" t="s">
        <v>129</v>
      </c>
      <c r="D3" s="977" t="s">
        <v>3</v>
      </c>
      <c r="E3" s="978"/>
      <c r="F3" s="978"/>
      <c r="G3" s="978"/>
      <c r="H3" s="1019" t="s">
        <v>130</v>
      </c>
      <c r="I3" s="1019"/>
      <c r="J3" s="1019"/>
      <c r="K3" s="1019"/>
      <c r="L3" s="1019"/>
      <c r="M3" s="1019"/>
      <c r="N3" s="1019"/>
      <c r="O3" s="1019"/>
      <c r="P3" s="1019"/>
      <c r="Q3" s="1019" t="s">
        <v>5</v>
      </c>
      <c r="R3" s="1019"/>
      <c r="S3" s="1019"/>
      <c r="T3" s="1019"/>
    </row>
    <row r="4" spans="1:23" ht="20.25" customHeight="1" x14ac:dyDescent="0.25">
      <c r="A4" s="972"/>
      <c r="B4" s="972"/>
      <c r="C4" s="955"/>
      <c r="D4" s="910" t="s">
        <v>123</v>
      </c>
      <c r="E4" s="910" t="s">
        <v>126</v>
      </c>
      <c r="F4" s="910" t="s">
        <v>489</v>
      </c>
      <c r="G4" s="910" t="s">
        <v>131</v>
      </c>
      <c r="H4" s="875" t="s">
        <v>73</v>
      </c>
      <c r="I4" s="875" t="s">
        <v>16</v>
      </c>
      <c r="J4" s="875" t="s">
        <v>364</v>
      </c>
      <c r="K4" s="875" t="s">
        <v>55</v>
      </c>
      <c r="L4" s="875" t="s">
        <v>285</v>
      </c>
      <c r="M4" s="875" t="s">
        <v>349</v>
      </c>
      <c r="N4" s="875" t="s">
        <v>74</v>
      </c>
      <c r="O4" s="875" t="s">
        <v>493</v>
      </c>
      <c r="P4" s="875" t="s">
        <v>12</v>
      </c>
      <c r="Q4" s="875" t="s">
        <v>36</v>
      </c>
      <c r="R4" s="1010" t="s">
        <v>15</v>
      </c>
      <c r="S4" s="1010"/>
      <c r="T4" s="1011"/>
    </row>
    <row r="5" spans="1:23" s="22" customFormat="1" ht="85.5" customHeight="1" x14ac:dyDescent="0.2">
      <c r="A5" s="973"/>
      <c r="B5" s="973"/>
      <c r="C5" s="956"/>
      <c r="D5" s="910"/>
      <c r="E5" s="910"/>
      <c r="F5" s="910"/>
      <c r="G5" s="910"/>
      <c r="H5" s="876"/>
      <c r="I5" s="876"/>
      <c r="J5" s="876"/>
      <c r="K5" s="876"/>
      <c r="L5" s="876"/>
      <c r="M5" s="876"/>
      <c r="N5" s="876"/>
      <c r="O5" s="876"/>
      <c r="P5" s="876"/>
      <c r="Q5" s="876"/>
      <c r="R5" s="173" t="s">
        <v>17</v>
      </c>
      <c r="S5" s="173" t="s">
        <v>18</v>
      </c>
      <c r="T5" s="173" t="s">
        <v>706</v>
      </c>
      <c r="U5" s="289"/>
      <c r="V5" s="797"/>
      <c r="W5" s="731"/>
    </row>
    <row r="6" spans="1:23" s="30" customFormat="1" ht="15" customHeight="1" x14ac:dyDescent="0.2">
      <c r="A6" s="134">
        <v>1</v>
      </c>
      <c r="B6" s="134">
        <v>2</v>
      </c>
      <c r="C6" s="134">
        <v>3</v>
      </c>
      <c r="D6" s="134">
        <v>4</v>
      </c>
      <c r="E6" s="134">
        <v>5</v>
      </c>
      <c r="F6" s="134">
        <v>6</v>
      </c>
      <c r="G6" s="134">
        <v>7</v>
      </c>
      <c r="H6" s="134">
        <v>8</v>
      </c>
      <c r="I6" s="134">
        <v>9</v>
      </c>
      <c r="J6" s="134">
        <v>10</v>
      </c>
      <c r="K6" s="134">
        <v>11</v>
      </c>
      <c r="L6" s="134">
        <v>12</v>
      </c>
      <c r="M6" s="134">
        <v>13</v>
      </c>
      <c r="N6" s="134">
        <v>14</v>
      </c>
      <c r="O6" s="134">
        <v>15</v>
      </c>
      <c r="P6" s="134">
        <v>16</v>
      </c>
      <c r="Q6" s="134">
        <v>17</v>
      </c>
      <c r="R6" s="134">
        <v>18</v>
      </c>
      <c r="S6" s="134">
        <v>19</v>
      </c>
      <c r="T6" s="134">
        <v>20</v>
      </c>
      <c r="V6" s="798"/>
      <c r="W6" s="725"/>
    </row>
    <row r="7" spans="1:23" s="5" customFormat="1" ht="15" customHeight="1" x14ac:dyDescent="0.2">
      <c r="A7" s="142" t="s">
        <v>19</v>
      </c>
      <c r="B7" s="202" t="s">
        <v>331</v>
      </c>
      <c r="C7" s="338">
        <f>SUM(C8:C11)</f>
        <v>0</v>
      </c>
      <c r="D7" s="338">
        <f t="shared" ref="D7:P7" si="0">SUM(D8:D11)</f>
        <v>0</v>
      </c>
      <c r="E7" s="338">
        <f t="shared" si="0"/>
        <v>0</v>
      </c>
      <c r="F7" s="338">
        <f t="shared" si="0"/>
        <v>0</v>
      </c>
      <c r="G7" s="338">
        <f t="shared" si="0"/>
        <v>0</v>
      </c>
      <c r="H7" s="338">
        <f t="shared" si="0"/>
        <v>0</v>
      </c>
      <c r="I7" s="338">
        <f t="shared" si="0"/>
        <v>0</v>
      </c>
      <c r="J7" s="338">
        <f t="shared" si="0"/>
        <v>0</v>
      </c>
      <c r="K7" s="338">
        <f t="shared" si="0"/>
        <v>0</v>
      </c>
      <c r="L7" s="338">
        <f t="shared" si="0"/>
        <v>0</v>
      </c>
      <c r="M7" s="338">
        <f t="shared" si="0"/>
        <v>0</v>
      </c>
      <c r="N7" s="338">
        <f t="shared" si="0"/>
        <v>0</v>
      </c>
      <c r="O7" s="338">
        <f t="shared" si="0"/>
        <v>0</v>
      </c>
      <c r="P7" s="338">
        <f t="shared" si="0"/>
        <v>0</v>
      </c>
      <c r="Q7" s="338">
        <f t="shared" ref="Q7" si="1">SUM(Q8:Q11)</f>
        <v>0</v>
      </c>
      <c r="R7" s="338">
        <f t="shared" ref="R7:T7" si="2">SUM(R8:R11)</f>
        <v>0</v>
      </c>
      <c r="S7" s="338">
        <f t="shared" si="2"/>
        <v>0</v>
      </c>
      <c r="T7" s="338">
        <f t="shared" si="2"/>
        <v>0</v>
      </c>
      <c r="U7" s="264" t="str">
        <f>IF(AND(H7&lt;=C7,I7&lt;=C7,J7&lt;=C7,K7&lt;=C7,L7&lt;=C7,M7&lt;=C7,N7&lt;=C7,O7&lt;=C7,P7&lt;=C7),"Đúng","Sai")</f>
        <v>Đúng</v>
      </c>
      <c r="V7" s="720" t="str">
        <f>IF(AND(T7&lt;=R7,S7&lt;=R7,R7&lt;=Q7,Q7&lt;=C7),"Đúng","Sai")</f>
        <v>Đúng</v>
      </c>
      <c r="W7" s="729"/>
    </row>
    <row r="8" spans="1:23" s="5" customFormat="1" ht="15" customHeight="1" x14ac:dyDescent="0.2">
      <c r="A8" s="165"/>
      <c r="B8" s="203" t="s">
        <v>120</v>
      </c>
      <c r="C8" s="351">
        <f>SUM(D8:G8)</f>
        <v>0</v>
      </c>
      <c r="D8" s="745"/>
      <c r="E8" s="747"/>
      <c r="F8" s="747"/>
      <c r="G8" s="747"/>
      <c r="H8" s="745"/>
      <c r="I8" s="745"/>
      <c r="J8" s="745"/>
      <c r="K8" s="745"/>
      <c r="L8" s="745"/>
      <c r="M8" s="745"/>
      <c r="N8" s="745"/>
      <c r="O8" s="745"/>
      <c r="P8" s="745"/>
      <c r="Q8" s="745"/>
      <c r="R8" s="745"/>
      <c r="S8" s="745"/>
      <c r="T8" s="745"/>
      <c r="U8" s="264" t="str">
        <f t="shared" ref="U8:U31" si="3">IF(AND(H8&lt;=C8,I8&lt;=C8,J8&lt;=C8,K8&lt;=C8,L8&lt;=C8,M8&lt;=C8,N8&lt;=C8,O8&lt;=C8,P8&lt;=C8),"Đúng","Sai")</f>
        <v>Đúng</v>
      </c>
      <c r="V8" s="720" t="str">
        <f t="shared" ref="V8:V26" si="4">IF(AND(T8&lt;=R8,S8&lt;=R8,R8&lt;=Q8,Q8&lt;=C8),"Đúng","Sai")</f>
        <v>Đúng</v>
      </c>
      <c r="W8" s="729"/>
    </row>
    <row r="9" spans="1:23" s="5" customFormat="1" ht="15" customHeight="1" x14ac:dyDescent="0.2">
      <c r="A9" s="140"/>
      <c r="B9" s="138" t="s">
        <v>21</v>
      </c>
      <c r="C9" s="351">
        <f>SUM(D9:G9)</f>
        <v>0</v>
      </c>
      <c r="D9" s="746"/>
      <c r="E9" s="746"/>
      <c r="F9" s="747"/>
      <c r="G9" s="747"/>
      <c r="H9" s="746"/>
      <c r="I9" s="746"/>
      <c r="J9" s="746"/>
      <c r="K9" s="746"/>
      <c r="L9" s="746"/>
      <c r="M9" s="746"/>
      <c r="N9" s="746"/>
      <c r="O9" s="746"/>
      <c r="P9" s="746"/>
      <c r="Q9" s="746"/>
      <c r="R9" s="746"/>
      <c r="S9" s="746"/>
      <c r="T9" s="746"/>
      <c r="U9" s="264" t="str">
        <f t="shared" si="3"/>
        <v>Đúng</v>
      </c>
      <c r="V9" s="720" t="str">
        <f t="shared" si="4"/>
        <v>Đúng</v>
      </c>
      <c r="W9" s="729"/>
    </row>
    <row r="10" spans="1:23" s="5" customFormat="1" ht="15" customHeight="1" x14ac:dyDescent="0.2">
      <c r="A10" s="163"/>
      <c r="B10" s="182" t="s">
        <v>479</v>
      </c>
      <c r="C10" s="351">
        <f>SUM(D10:G10)</f>
        <v>0</v>
      </c>
      <c r="D10" s="753"/>
      <c r="E10" s="753"/>
      <c r="F10" s="753"/>
      <c r="G10" s="747"/>
      <c r="H10" s="746"/>
      <c r="I10" s="746"/>
      <c r="J10" s="746"/>
      <c r="K10" s="746"/>
      <c r="L10" s="746"/>
      <c r="M10" s="746"/>
      <c r="N10" s="746"/>
      <c r="O10" s="746"/>
      <c r="P10" s="746"/>
      <c r="Q10" s="746"/>
      <c r="R10" s="746"/>
      <c r="S10" s="746"/>
      <c r="T10" s="746"/>
      <c r="U10" s="264" t="str">
        <f t="shared" si="3"/>
        <v>Đúng</v>
      </c>
      <c r="V10" s="720" t="str">
        <f t="shared" si="4"/>
        <v>Đúng</v>
      </c>
      <c r="W10" s="729"/>
    </row>
    <row r="11" spans="1:23" s="5" customFormat="1" ht="15" customHeight="1" x14ac:dyDescent="0.2">
      <c r="A11" s="169"/>
      <c r="B11" s="172" t="s">
        <v>22</v>
      </c>
      <c r="C11" s="351">
        <f>SUM(D11:G11)</f>
        <v>0</v>
      </c>
      <c r="D11" s="752"/>
      <c r="E11" s="752"/>
      <c r="F11" s="752"/>
      <c r="G11" s="752"/>
      <c r="H11" s="750"/>
      <c r="I11" s="750"/>
      <c r="J11" s="750"/>
      <c r="K11" s="748"/>
      <c r="L11" s="750"/>
      <c r="M11" s="748"/>
      <c r="N11" s="750"/>
      <c r="O11" s="750"/>
      <c r="P11" s="750"/>
      <c r="Q11" s="750"/>
      <c r="R11" s="748"/>
      <c r="S11" s="748"/>
      <c r="T11" s="748"/>
      <c r="U11" s="264" t="str">
        <f t="shared" si="3"/>
        <v>Đúng</v>
      </c>
      <c r="V11" s="720" t="str">
        <f t="shared" si="4"/>
        <v>Đúng</v>
      </c>
      <c r="W11" s="729"/>
    </row>
    <row r="12" spans="1:23" s="5" customFormat="1" ht="15" customHeight="1" x14ac:dyDescent="0.2">
      <c r="A12" s="204" t="s">
        <v>23</v>
      </c>
      <c r="B12" s="205" t="s">
        <v>24</v>
      </c>
      <c r="C12" s="338">
        <f t="shared" ref="C12:P12" si="5">SUM(C13:C18)</f>
        <v>0</v>
      </c>
      <c r="D12" s="338">
        <f t="shared" si="5"/>
        <v>0</v>
      </c>
      <c r="E12" s="338">
        <f t="shared" si="5"/>
        <v>0</v>
      </c>
      <c r="F12" s="338">
        <f t="shared" si="5"/>
        <v>0</v>
      </c>
      <c r="G12" s="338">
        <f t="shared" si="5"/>
        <v>0</v>
      </c>
      <c r="H12" s="338">
        <f t="shared" si="5"/>
        <v>0</v>
      </c>
      <c r="I12" s="338">
        <f t="shared" si="5"/>
        <v>0</v>
      </c>
      <c r="J12" s="338">
        <f t="shared" si="5"/>
        <v>0</v>
      </c>
      <c r="K12" s="338">
        <f t="shared" si="5"/>
        <v>0</v>
      </c>
      <c r="L12" s="338">
        <f t="shared" si="5"/>
        <v>0</v>
      </c>
      <c r="M12" s="338">
        <f t="shared" si="5"/>
        <v>0</v>
      </c>
      <c r="N12" s="338">
        <f t="shared" si="5"/>
        <v>0</v>
      </c>
      <c r="O12" s="338">
        <f t="shared" si="5"/>
        <v>0</v>
      </c>
      <c r="P12" s="338">
        <f t="shared" si="5"/>
        <v>0</v>
      </c>
      <c r="Q12" s="338">
        <f t="shared" ref="Q12" si="6">SUM(Q13:Q18)</f>
        <v>0</v>
      </c>
      <c r="R12" s="338">
        <f t="shared" ref="R12:T12" si="7">SUM(R13:R18)</f>
        <v>0</v>
      </c>
      <c r="S12" s="338">
        <f t="shared" si="7"/>
        <v>0</v>
      </c>
      <c r="T12" s="338">
        <f t="shared" si="7"/>
        <v>0</v>
      </c>
      <c r="U12" s="264" t="str">
        <f t="shared" si="3"/>
        <v>Đúng</v>
      </c>
      <c r="V12" s="720" t="str">
        <f t="shared" si="4"/>
        <v>Đúng</v>
      </c>
      <c r="W12" s="729"/>
    </row>
    <row r="13" spans="1:23" s="5" customFormat="1" ht="15" customHeight="1" x14ac:dyDescent="0.2">
      <c r="A13" s="165"/>
      <c r="B13" s="203" t="s">
        <v>78</v>
      </c>
      <c r="C13" s="351">
        <f t="shared" ref="C13:C18" si="8">SUM(D13:G13)</f>
        <v>0</v>
      </c>
      <c r="D13" s="794"/>
      <c r="E13" s="747"/>
      <c r="F13" s="747"/>
      <c r="G13" s="747"/>
      <c r="H13" s="745"/>
      <c r="I13" s="794"/>
      <c r="J13" s="794"/>
      <c r="K13" s="794"/>
      <c r="L13" s="794"/>
      <c r="M13" s="794"/>
      <c r="N13" s="794"/>
      <c r="O13" s="794"/>
      <c r="P13" s="794"/>
      <c r="Q13" s="794"/>
      <c r="R13" s="794"/>
      <c r="S13" s="794"/>
      <c r="T13" s="794"/>
      <c r="U13" s="264" t="str">
        <f t="shared" si="3"/>
        <v>Đúng</v>
      </c>
      <c r="V13" s="720" t="str">
        <f t="shared" si="4"/>
        <v>Đúng</v>
      </c>
      <c r="W13" s="729"/>
    </row>
    <row r="14" spans="1:23" s="5" customFormat="1" ht="15" customHeight="1" x14ac:dyDescent="0.2">
      <c r="A14" s="140"/>
      <c r="B14" s="138" t="s">
        <v>133</v>
      </c>
      <c r="C14" s="351">
        <f t="shared" si="8"/>
        <v>0</v>
      </c>
      <c r="D14" s="746"/>
      <c r="E14" s="746"/>
      <c r="F14" s="747"/>
      <c r="G14" s="747"/>
      <c r="H14" s="746"/>
      <c r="I14" s="746"/>
      <c r="J14" s="746"/>
      <c r="K14" s="746"/>
      <c r="L14" s="746"/>
      <c r="M14" s="746"/>
      <c r="N14" s="746"/>
      <c r="O14" s="746"/>
      <c r="P14" s="746"/>
      <c r="Q14" s="746"/>
      <c r="R14" s="746"/>
      <c r="S14" s="746"/>
      <c r="T14" s="746"/>
      <c r="U14" s="264" t="str">
        <f t="shared" si="3"/>
        <v>Đúng</v>
      </c>
      <c r="V14" s="720" t="str">
        <f t="shared" si="4"/>
        <v>Đúng</v>
      </c>
      <c r="W14" s="729"/>
    </row>
    <row r="15" spans="1:23" s="5" customFormat="1" ht="24" x14ac:dyDescent="0.2">
      <c r="A15" s="163"/>
      <c r="B15" s="182" t="s">
        <v>480</v>
      </c>
      <c r="C15" s="351">
        <f t="shared" si="8"/>
        <v>0</v>
      </c>
      <c r="D15" s="794"/>
      <c r="E15" s="746"/>
      <c r="F15" s="746"/>
      <c r="G15" s="747"/>
      <c r="H15" s="746"/>
      <c r="I15" s="746"/>
      <c r="J15" s="746"/>
      <c r="K15" s="746"/>
      <c r="L15" s="746"/>
      <c r="M15" s="746"/>
      <c r="N15" s="746"/>
      <c r="O15" s="746"/>
      <c r="P15" s="746"/>
      <c r="Q15" s="746"/>
      <c r="R15" s="746"/>
      <c r="S15" s="746"/>
      <c r="T15" s="746"/>
      <c r="U15" s="264" t="str">
        <f t="shared" si="3"/>
        <v>Đúng</v>
      </c>
      <c r="V15" s="720" t="str">
        <f t="shared" si="4"/>
        <v>Đúng</v>
      </c>
      <c r="W15" s="729"/>
    </row>
    <row r="16" spans="1:23" s="5" customFormat="1" ht="15" customHeight="1" x14ac:dyDescent="0.2">
      <c r="A16" s="140"/>
      <c r="B16" s="138" t="s">
        <v>485</v>
      </c>
      <c r="C16" s="351">
        <f t="shared" si="8"/>
        <v>0</v>
      </c>
      <c r="D16" s="746"/>
      <c r="E16" s="746"/>
      <c r="F16" s="746"/>
      <c r="G16" s="746"/>
      <c r="H16" s="746"/>
      <c r="I16" s="746"/>
      <c r="J16" s="746"/>
      <c r="K16" s="746"/>
      <c r="L16" s="746"/>
      <c r="M16" s="746"/>
      <c r="N16" s="746"/>
      <c r="O16" s="746"/>
      <c r="P16" s="746"/>
      <c r="Q16" s="746"/>
      <c r="R16" s="746"/>
      <c r="S16" s="746"/>
      <c r="T16" s="746"/>
      <c r="U16" s="264" t="str">
        <f t="shared" si="3"/>
        <v>Đúng</v>
      </c>
      <c r="V16" s="720" t="str">
        <f t="shared" si="4"/>
        <v>Đúng</v>
      </c>
      <c r="W16" s="729"/>
    </row>
    <row r="17" spans="1:23" s="5" customFormat="1" ht="15" customHeight="1" x14ac:dyDescent="0.2">
      <c r="A17" s="140"/>
      <c r="B17" s="138" t="s">
        <v>343</v>
      </c>
      <c r="C17" s="344">
        <f t="shared" si="8"/>
        <v>0</v>
      </c>
      <c r="D17" s="746"/>
      <c r="E17" s="746"/>
      <c r="F17" s="746"/>
      <c r="G17" s="746"/>
      <c r="H17" s="746"/>
      <c r="I17" s="746"/>
      <c r="J17" s="746"/>
      <c r="K17" s="746"/>
      <c r="L17" s="746"/>
      <c r="M17" s="746"/>
      <c r="N17" s="746"/>
      <c r="O17" s="746"/>
      <c r="P17" s="746"/>
      <c r="Q17" s="746"/>
      <c r="R17" s="746"/>
      <c r="S17" s="746"/>
      <c r="T17" s="746"/>
      <c r="U17" s="264" t="str">
        <f t="shared" si="3"/>
        <v>Đúng</v>
      </c>
      <c r="V17" s="720" t="str">
        <f t="shared" si="4"/>
        <v>Đúng</v>
      </c>
      <c r="W17" s="729"/>
    </row>
    <row r="18" spans="1:23" s="5" customFormat="1" ht="15" customHeight="1" x14ac:dyDescent="0.2">
      <c r="A18" s="169"/>
      <c r="B18" s="172" t="s">
        <v>92</v>
      </c>
      <c r="C18" s="345">
        <f t="shared" si="8"/>
        <v>0</v>
      </c>
      <c r="D18" s="752"/>
      <c r="E18" s="752"/>
      <c r="F18" s="752"/>
      <c r="G18" s="752"/>
      <c r="H18" s="752"/>
      <c r="I18" s="752"/>
      <c r="J18" s="752"/>
      <c r="K18" s="752"/>
      <c r="L18" s="752"/>
      <c r="M18" s="752"/>
      <c r="N18" s="752"/>
      <c r="O18" s="752"/>
      <c r="P18" s="752"/>
      <c r="Q18" s="752"/>
      <c r="R18" s="752"/>
      <c r="S18" s="752"/>
      <c r="T18" s="752"/>
      <c r="U18" s="264" t="str">
        <f t="shared" si="3"/>
        <v>Đúng</v>
      </c>
      <c r="V18" s="720" t="str">
        <f t="shared" si="4"/>
        <v>Đúng</v>
      </c>
      <c r="W18" s="729"/>
    </row>
    <row r="19" spans="1:23" s="5" customFormat="1" ht="15" customHeight="1" x14ac:dyDescent="0.2">
      <c r="A19" s="204" t="s">
        <v>28</v>
      </c>
      <c r="B19" s="205" t="s">
        <v>29</v>
      </c>
      <c r="C19" s="338">
        <f t="shared" ref="C19:P19" si="9">SUM(C20:C26)</f>
        <v>0</v>
      </c>
      <c r="D19" s="338">
        <f t="shared" si="9"/>
        <v>0</v>
      </c>
      <c r="E19" s="338">
        <f t="shared" si="9"/>
        <v>0</v>
      </c>
      <c r="F19" s="338">
        <f t="shared" si="9"/>
        <v>0</v>
      </c>
      <c r="G19" s="338">
        <f t="shared" si="9"/>
        <v>0</v>
      </c>
      <c r="H19" s="338">
        <f t="shared" si="9"/>
        <v>0</v>
      </c>
      <c r="I19" s="338">
        <f t="shared" si="9"/>
        <v>0</v>
      </c>
      <c r="J19" s="338">
        <f t="shared" si="9"/>
        <v>0</v>
      </c>
      <c r="K19" s="338">
        <f t="shared" si="9"/>
        <v>0</v>
      </c>
      <c r="L19" s="338">
        <f t="shared" si="9"/>
        <v>0</v>
      </c>
      <c r="M19" s="338">
        <f t="shared" si="9"/>
        <v>0</v>
      </c>
      <c r="N19" s="338">
        <f t="shared" si="9"/>
        <v>0</v>
      </c>
      <c r="O19" s="338">
        <f t="shared" si="9"/>
        <v>0</v>
      </c>
      <c r="P19" s="338">
        <f t="shared" si="9"/>
        <v>0</v>
      </c>
      <c r="Q19" s="338">
        <f t="shared" ref="Q19" si="10">SUM(Q20:Q26)</f>
        <v>0</v>
      </c>
      <c r="R19" s="338">
        <f t="shared" ref="R19:T19" si="11">SUM(R20:R26)</f>
        <v>0</v>
      </c>
      <c r="S19" s="338">
        <f t="shared" si="11"/>
        <v>0</v>
      </c>
      <c r="T19" s="338">
        <f t="shared" si="11"/>
        <v>0</v>
      </c>
      <c r="U19" s="264" t="str">
        <f t="shared" si="3"/>
        <v>Đúng</v>
      </c>
      <c r="V19" s="720" t="str">
        <f t="shared" si="4"/>
        <v>Đúng</v>
      </c>
      <c r="W19" s="729"/>
    </row>
    <row r="20" spans="1:23" s="5" customFormat="1" ht="15" customHeight="1" x14ac:dyDescent="0.2">
      <c r="A20" s="165"/>
      <c r="B20" s="178" t="s">
        <v>30</v>
      </c>
      <c r="C20" s="351">
        <f t="shared" ref="C20:C26" si="12">SUM(D20:G20)</f>
        <v>0</v>
      </c>
      <c r="D20" s="754"/>
      <c r="E20" s="754"/>
      <c r="F20" s="754"/>
      <c r="G20" s="754"/>
      <c r="H20" s="756"/>
      <c r="I20" s="756"/>
      <c r="J20" s="756"/>
      <c r="K20" s="754"/>
      <c r="L20" s="756"/>
      <c r="M20" s="754"/>
      <c r="N20" s="756"/>
      <c r="O20" s="756"/>
      <c r="P20" s="756"/>
      <c r="Q20" s="756"/>
      <c r="R20" s="754"/>
      <c r="S20" s="754"/>
      <c r="T20" s="754"/>
      <c r="U20" s="264" t="str">
        <f t="shared" si="3"/>
        <v>Đúng</v>
      </c>
      <c r="V20" s="720" t="str">
        <f t="shared" si="4"/>
        <v>Đúng</v>
      </c>
      <c r="W20" s="729"/>
    </row>
    <row r="21" spans="1:23" s="5" customFormat="1" ht="15" customHeight="1" x14ac:dyDescent="0.2">
      <c r="A21" s="140"/>
      <c r="B21" s="138" t="s">
        <v>79</v>
      </c>
      <c r="C21" s="351">
        <f t="shared" si="12"/>
        <v>0</v>
      </c>
      <c r="D21" s="746"/>
      <c r="E21" s="746"/>
      <c r="F21" s="746"/>
      <c r="G21" s="746"/>
      <c r="H21" s="758"/>
      <c r="I21" s="758"/>
      <c r="J21" s="758"/>
      <c r="K21" s="746"/>
      <c r="L21" s="758"/>
      <c r="M21" s="746"/>
      <c r="N21" s="758"/>
      <c r="O21" s="758"/>
      <c r="P21" s="758"/>
      <c r="Q21" s="758"/>
      <c r="R21" s="746"/>
      <c r="S21" s="746"/>
      <c r="T21" s="746"/>
      <c r="U21" s="264" t="str">
        <f t="shared" si="3"/>
        <v>Đúng</v>
      </c>
      <c r="V21" s="720" t="str">
        <f t="shared" si="4"/>
        <v>Đúng</v>
      </c>
      <c r="W21" s="729"/>
    </row>
    <row r="22" spans="1:23" s="5" customFormat="1" ht="15" customHeight="1" x14ac:dyDescent="0.2">
      <c r="A22" s="140"/>
      <c r="B22" s="138" t="s">
        <v>31</v>
      </c>
      <c r="C22" s="351">
        <f t="shared" si="12"/>
        <v>0</v>
      </c>
      <c r="D22" s="746"/>
      <c r="E22" s="746"/>
      <c r="F22" s="746"/>
      <c r="G22" s="746"/>
      <c r="H22" s="758"/>
      <c r="I22" s="758"/>
      <c r="J22" s="758"/>
      <c r="K22" s="746"/>
      <c r="L22" s="758"/>
      <c r="M22" s="746"/>
      <c r="N22" s="758"/>
      <c r="O22" s="758"/>
      <c r="P22" s="758"/>
      <c r="Q22" s="758"/>
      <c r="R22" s="746"/>
      <c r="S22" s="746"/>
      <c r="T22" s="746"/>
      <c r="U22" s="264" t="str">
        <f t="shared" si="3"/>
        <v>Đúng</v>
      </c>
      <c r="V22" s="720" t="str">
        <f t="shared" si="4"/>
        <v>Đúng</v>
      </c>
      <c r="W22" s="729"/>
    </row>
    <row r="23" spans="1:23" s="5" customFormat="1" ht="15" customHeight="1" x14ac:dyDescent="0.2">
      <c r="A23" s="140"/>
      <c r="B23" s="138" t="s">
        <v>32</v>
      </c>
      <c r="C23" s="351">
        <f t="shared" si="12"/>
        <v>0</v>
      </c>
      <c r="D23" s="746"/>
      <c r="E23" s="746"/>
      <c r="F23" s="746"/>
      <c r="G23" s="746"/>
      <c r="H23" s="758"/>
      <c r="I23" s="758"/>
      <c r="J23" s="758"/>
      <c r="K23" s="746"/>
      <c r="L23" s="758"/>
      <c r="M23" s="746"/>
      <c r="N23" s="758"/>
      <c r="O23" s="758"/>
      <c r="P23" s="758"/>
      <c r="Q23" s="758"/>
      <c r="R23" s="746"/>
      <c r="S23" s="746"/>
      <c r="T23" s="746"/>
      <c r="U23" s="264" t="str">
        <f t="shared" si="3"/>
        <v>Đúng</v>
      </c>
      <c r="V23" s="720" t="str">
        <f t="shared" si="4"/>
        <v>Đúng</v>
      </c>
      <c r="W23" s="729"/>
    </row>
    <row r="24" spans="1:23" s="5" customFormat="1" ht="15" customHeight="1" x14ac:dyDescent="0.2">
      <c r="A24" s="140"/>
      <c r="B24" s="138" t="s">
        <v>342</v>
      </c>
      <c r="C24" s="351">
        <f t="shared" si="12"/>
        <v>0</v>
      </c>
      <c r="D24" s="746"/>
      <c r="E24" s="746"/>
      <c r="F24" s="746"/>
      <c r="G24" s="746"/>
      <c r="H24" s="758"/>
      <c r="I24" s="758"/>
      <c r="J24" s="758"/>
      <c r="K24" s="746"/>
      <c r="L24" s="758"/>
      <c r="M24" s="746"/>
      <c r="N24" s="758"/>
      <c r="O24" s="758"/>
      <c r="P24" s="758"/>
      <c r="Q24" s="758"/>
      <c r="R24" s="746"/>
      <c r="S24" s="746"/>
      <c r="T24" s="746"/>
      <c r="U24" s="264" t="str">
        <f t="shared" si="3"/>
        <v>Đúng</v>
      </c>
      <c r="V24" s="720" t="str">
        <f t="shared" si="4"/>
        <v>Đúng</v>
      </c>
      <c r="W24" s="729"/>
    </row>
    <row r="25" spans="1:23" s="5" customFormat="1" ht="15" customHeight="1" x14ac:dyDescent="0.2">
      <c r="A25" s="140"/>
      <c r="B25" s="138" t="s">
        <v>33</v>
      </c>
      <c r="C25" s="351">
        <f t="shared" si="12"/>
        <v>0</v>
      </c>
      <c r="D25" s="746"/>
      <c r="E25" s="746"/>
      <c r="F25" s="746"/>
      <c r="G25" s="746"/>
      <c r="H25" s="758"/>
      <c r="I25" s="758"/>
      <c r="J25" s="758"/>
      <c r="K25" s="746"/>
      <c r="L25" s="758"/>
      <c r="M25" s="746"/>
      <c r="N25" s="758"/>
      <c r="O25" s="758"/>
      <c r="P25" s="758"/>
      <c r="Q25" s="758"/>
      <c r="R25" s="746"/>
      <c r="S25" s="746"/>
      <c r="T25" s="746"/>
      <c r="U25" s="264" t="str">
        <f t="shared" si="3"/>
        <v>Đúng</v>
      </c>
      <c r="V25" s="720" t="str">
        <f t="shared" si="4"/>
        <v>Đúng</v>
      </c>
      <c r="W25" s="729"/>
    </row>
    <row r="26" spans="1:23" s="5" customFormat="1" ht="15" customHeight="1" x14ac:dyDescent="0.2">
      <c r="A26" s="179"/>
      <c r="B26" s="180" t="s">
        <v>81</v>
      </c>
      <c r="C26" s="351">
        <f t="shared" si="12"/>
        <v>0</v>
      </c>
      <c r="D26" s="748"/>
      <c r="E26" s="748"/>
      <c r="F26" s="748"/>
      <c r="G26" s="748"/>
      <c r="H26" s="750"/>
      <c r="I26" s="750"/>
      <c r="J26" s="750"/>
      <c r="K26" s="748"/>
      <c r="L26" s="750"/>
      <c r="M26" s="748"/>
      <c r="N26" s="750"/>
      <c r="O26" s="750"/>
      <c r="P26" s="750"/>
      <c r="Q26" s="750"/>
      <c r="R26" s="748"/>
      <c r="S26" s="748"/>
      <c r="T26" s="748"/>
      <c r="U26" s="264" t="str">
        <f t="shared" si="3"/>
        <v>Đúng</v>
      </c>
      <c r="V26" s="720" t="str">
        <f t="shared" si="4"/>
        <v>Đúng</v>
      </c>
      <c r="W26" s="729"/>
    </row>
    <row r="27" spans="1:23" s="5" customFormat="1" ht="15" customHeight="1" x14ac:dyDescent="0.2">
      <c r="A27" s="161" t="s">
        <v>35</v>
      </c>
      <c r="B27" s="181" t="s">
        <v>5</v>
      </c>
      <c r="C27" s="350"/>
      <c r="D27" s="795"/>
      <c r="E27" s="795"/>
      <c r="F27" s="795"/>
      <c r="G27" s="795"/>
      <c r="H27" s="795"/>
      <c r="I27" s="795"/>
      <c r="J27" s="795"/>
      <c r="K27" s="795"/>
      <c r="L27" s="795"/>
      <c r="M27" s="795"/>
      <c r="N27" s="795"/>
      <c r="O27" s="795"/>
      <c r="P27" s="795"/>
      <c r="Q27" s="795"/>
      <c r="R27" s="795"/>
      <c r="S27" s="795"/>
      <c r="T27" s="795"/>
      <c r="U27" s="264"/>
      <c r="V27" s="720"/>
      <c r="W27" s="729"/>
    </row>
    <row r="28" spans="1:23" s="5" customFormat="1" ht="15" customHeight="1" x14ac:dyDescent="0.2">
      <c r="A28" s="140"/>
      <c r="B28" s="206" t="s">
        <v>36</v>
      </c>
      <c r="C28" s="349">
        <f>SUM(D28:G28)</f>
        <v>0</v>
      </c>
      <c r="D28" s="746"/>
      <c r="E28" s="746"/>
      <c r="F28" s="746"/>
      <c r="G28" s="746"/>
      <c r="H28" s="746"/>
      <c r="I28" s="746"/>
      <c r="J28" s="746"/>
      <c r="K28" s="746"/>
      <c r="L28" s="746"/>
      <c r="M28" s="746"/>
      <c r="N28" s="746"/>
      <c r="O28" s="746"/>
      <c r="P28" s="746"/>
      <c r="Q28" s="744"/>
      <c r="R28" s="744"/>
      <c r="S28" s="744"/>
      <c r="T28" s="744"/>
      <c r="U28" s="264" t="str">
        <f t="shared" si="3"/>
        <v>Đúng</v>
      </c>
      <c r="V28" s="799"/>
      <c r="W28" s="729"/>
    </row>
    <row r="29" spans="1:23" s="5" customFormat="1" ht="15" customHeight="1" x14ac:dyDescent="0.2">
      <c r="A29" s="140"/>
      <c r="B29" s="138" t="s">
        <v>17</v>
      </c>
      <c r="C29" s="349">
        <f>SUM(D29:G29)</f>
        <v>0</v>
      </c>
      <c r="D29" s="746"/>
      <c r="E29" s="746"/>
      <c r="F29" s="746"/>
      <c r="G29" s="746"/>
      <c r="H29" s="746"/>
      <c r="I29" s="746"/>
      <c r="J29" s="746"/>
      <c r="K29" s="746"/>
      <c r="L29" s="746"/>
      <c r="M29" s="746"/>
      <c r="N29" s="746"/>
      <c r="O29" s="746"/>
      <c r="P29" s="746"/>
      <c r="Q29" s="747"/>
      <c r="R29" s="747"/>
      <c r="S29" s="747"/>
      <c r="T29" s="747"/>
      <c r="U29" s="264" t="str">
        <f t="shared" si="3"/>
        <v>Đúng</v>
      </c>
      <c r="V29" s="799"/>
      <c r="W29" s="729"/>
    </row>
    <row r="30" spans="1:23" s="5" customFormat="1" ht="15" customHeight="1" x14ac:dyDescent="0.2">
      <c r="A30" s="140"/>
      <c r="B30" s="138" t="s">
        <v>18</v>
      </c>
      <c r="C30" s="349">
        <f>SUM(D30:G30)</f>
        <v>0</v>
      </c>
      <c r="D30" s="746"/>
      <c r="E30" s="746"/>
      <c r="F30" s="746"/>
      <c r="G30" s="746"/>
      <c r="H30" s="746"/>
      <c r="I30" s="746"/>
      <c r="J30" s="746"/>
      <c r="K30" s="746"/>
      <c r="L30" s="746"/>
      <c r="M30" s="746"/>
      <c r="N30" s="746"/>
      <c r="O30" s="746"/>
      <c r="P30" s="746"/>
      <c r="Q30" s="747"/>
      <c r="R30" s="747"/>
      <c r="S30" s="747"/>
      <c r="T30" s="747"/>
      <c r="U30" s="264" t="str">
        <f t="shared" si="3"/>
        <v>Đúng</v>
      </c>
      <c r="V30" s="799"/>
      <c r="W30" s="729"/>
    </row>
    <row r="31" spans="1:23" x14ac:dyDescent="0.25">
      <c r="A31" s="179"/>
      <c r="B31" s="796" t="s">
        <v>706</v>
      </c>
      <c r="C31" s="792">
        <f>SUM(D31:G31)</f>
        <v>0</v>
      </c>
      <c r="D31" s="770"/>
      <c r="E31" s="770"/>
      <c r="F31" s="770"/>
      <c r="G31" s="770"/>
      <c r="H31" s="770"/>
      <c r="I31" s="752"/>
      <c r="J31" s="752"/>
      <c r="K31" s="752"/>
      <c r="L31" s="752"/>
      <c r="M31" s="752"/>
      <c r="N31" s="752"/>
      <c r="O31" s="752"/>
      <c r="P31" s="752"/>
      <c r="Q31" s="793"/>
      <c r="R31" s="793"/>
      <c r="S31" s="793"/>
      <c r="T31" s="793"/>
      <c r="U31" s="264" t="str">
        <f t="shared" si="3"/>
        <v>Đúng</v>
      </c>
      <c r="V31" s="800"/>
      <c r="W31" s="719"/>
    </row>
    <row r="32" spans="1:23" x14ac:dyDescent="0.25">
      <c r="C32" s="720" t="str">
        <f t="shared" ref="C32:P32" si="13">IF(C7=C19, "Đúng","Sai")</f>
        <v>Đúng</v>
      </c>
      <c r="D32" s="264" t="str">
        <f t="shared" si="13"/>
        <v>Đúng</v>
      </c>
      <c r="E32" s="264" t="str">
        <f t="shared" si="13"/>
        <v>Đúng</v>
      </c>
      <c r="F32" s="264" t="str">
        <f t="shared" si="13"/>
        <v>Đúng</v>
      </c>
      <c r="G32" s="264" t="str">
        <f t="shared" si="13"/>
        <v>Đúng</v>
      </c>
      <c r="H32" s="264" t="str">
        <f t="shared" si="13"/>
        <v>Đúng</v>
      </c>
      <c r="I32" s="264" t="str">
        <f t="shared" si="13"/>
        <v>Đúng</v>
      </c>
      <c r="J32" s="264" t="str">
        <f t="shared" si="13"/>
        <v>Đúng</v>
      </c>
      <c r="K32" s="264" t="str">
        <f t="shared" si="13"/>
        <v>Đúng</v>
      </c>
      <c r="L32" s="264" t="str">
        <f t="shared" si="13"/>
        <v>Đúng</v>
      </c>
      <c r="M32" s="264" t="str">
        <f t="shared" si="13"/>
        <v>Đúng</v>
      </c>
      <c r="N32" s="264" t="str">
        <f t="shared" si="13"/>
        <v>Đúng</v>
      </c>
      <c r="O32" s="264" t="str">
        <f t="shared" si="13"/>
        <v>Đúng</v>
      </c>
      <c r="P32" s="264" t="str">
        <f t="shared" si="13"/>
        <v>Đúng</v>
      </c>
      <c r="Q32" s="264" t="str">
        <f t="shared" ref="Q32:T32" si="14">IF(Q7=Q19, "Đúng","Sai")</f>
        <v>Đúng</v>
      </c>
      <c r="R32" s="264" t="str">
        <f t="shared" si="14"/>
        <v>Đúng</v>
      </c>
      <c r="S32" s="264" t="str">
        <f t="shared" si="14"/>
        <v>Đúng</v>
      </c>
      <c r="T32" s="264" t="str">
        <f t="shared" si="14"/>
        <v>Đúng</v>
      </c>
      <c r="V32" s="800"/>
      <c r="W32" s="719"/>
    </row>
    <row r="33" spans="3:23" x14ac:dyDescent="0.25">
      <c r="C33" s="720" t="str">
        <f>IF(AND(C30&lt;=C29,C29&lt;=C28,C28&lt;=C7),"Đúng","Sai")</f>
        <v>Đúng</v>
      </c>
      <c r="D33" s="264" t="str">
        <f t="shared" ref="D33:P33" si="15">IF(AND(D30&lt;=D29,D29&lt;=D28,D28&lt;=D7),"Đúng","Sai")</f>
        <v>Đúng</v>
      </c>
      <c r="E33" s="264" t="str">
        <f t="shared" si="15"/>
        <v>Đúng</v>
      </c>
      <c r="F33" s="264" t="str">
        <f t="shared" si="15"/>
        <v>Đúng</v>
      </c>
      <c r="G33" s="264" t="str">
        <f t="shared" si="15"/>
        <v>Đúng</v>
      </c>
      <c r="H33" s="264" t="str">
        <f t="shared" si="15"/>
        <v>Đúng</v>
      </c>
      <c r="I33" s="264" t="str">
        <f t="shared" si="15"/>
        <v>Đúng</v>
      </c>
      <c r="J33" s="264" t="str">
        <f t="shared" si="15"/>
        <v>Đúng</v>
      </c>
      <c r="K33" s="264" t="str">
        <f t="shared" si="15"/>
        <v>Đúng</v>
      </c>
      <c r="L33" s="264" t="str">
        <f t="shared" si="15"/>
        <v>Đúng</v>
      </c>
      <c r="M33" s="264" t="str">
        <f t="shared" si="15"/>
        <v>Đúng</v>
      </c>
      <c r="N33" s="264" t="str">
        <f t="shared" si="15"/>
        <v>Đúng</v>
      </c>
      <c r="O33" s="264" t="str">
        <f t="shared" si="15"/>
        <v>Đúng</v>
      </c>
      <c r="P33" s="264" t="str">
        <f t="shared" si="15"/>
        <v>Đúng</v>
      </c>
      <c r="Q33" s="263"/>
      <c r="R33" s="263"/>
      <c r="S33" s="263"/>
      <c r="T33" s="263"/>
      <c r="V33" s="800"/>
      <c r="W33" s="719"/>
    </row>
    <row r="34" spans="3:23" x14ac:dyDescent="0.25">
      <c r="C34" s="720" t="str">
        <f>IF(C28=Q19,"Đúng","Sai")</f>
        <v>Đúng</v>
      </c>
      <c r="E34" s="263"/>
      <c r="F34" s="263"/>
      <c r="G34" s="263"/>
      <c r="H34" s="263"/>
      <c r="I34" s="263"/>
      <c r="J34" s="263"/>
      <c r="K34" s="263"/>
      <c r="L34" s="263"/>
      <c r="M34" s="263"/>
      <c r="N34" s="263"/>
      <c r="O34" s="263"/>
      <c r="P34" s="263"/>
      <c r="Q34" s="263"/>
      <c r="R34" s="263"/>
      <c r="S34" s="263"/>
      <c r="T34" s="263"/>
      <c r="V34" s="800"/>
      <c r="W34" s="719"/>
    </row>
    <row r="35" spans="3:23" x14ac:dyDescent="0.25">
      <c r="C35" s="720" t="str">
        <f>IF(C29=R19,"Đúng","Sai")</f>
        <v>Đúng</v>
      </c>
      <c r="E35" s="263"/>
      <c r="F35" s="263"/>
      <c r="G35" s="263"/>
      <c r="H35" s="263"/>
      <c r="I35" s="263"/>
      <c r="J35" s="263"/>
      <c r="K35" s="263"/>
      <c r="L35" s="263"/>
      <c r="M35" s="263"/>
      <c r="N35" s="263"/>
      <c r="O35" s="263"/>
      <c r="P35" s="263"/>
      <c r="Q35" s="263"/>
      <c r="R35" s="263"/>
      <c r="S35" s="263"/>
      <c r="T35" s="263"/>
    </row>
    <row r="36" spans="3:23" x14ac:dyDescent="0.25">
      <c r="C36" s="720" t="str">
        <f>IF(C30=S19,"Đúng","Sai")</f>
        <v>Đúng</v>
      </c>
      <c r="E36" s="263"/>
      <c r="F36" s="263"/>
      <c r="G36" s="263"/>
      <c r="H36" s="263"/>
      <c r="I36" s="263"/>
      <c r="J36" s="263"/>
      <c r="K36" s="263"/>
      <c r="L36" s="263"/>
      <c r="M36" s="263"/>
      <c r="N36" s="263"/>
      <c r="O36" s="263"/>
      <c r="P36" s="263"/>
      <c r="Q36" s="263"/>
      <c r="R36" s="263"/>
      <c r="S36" s="263"/>
      <c r="T36" s="263"/>
    </row>
    <row r="37" spans="3:23" x14ac:dyDescent="0.25">
      <c r="C37" s="720" t="str">
        <f>IF(C31=T19,"Đúng","Sai")</f>
        <v>Đúng</v>
      </c>
    </row>
  </sheetData>
  <sheetProtection formatCells="0" formatColumns="0" formatRows="0"/>
  <mergeCells count="24">
    <mergeCell ref="Q3:T3"/>
    <mergeCell ref="D4:D5"/>
    <mergeCell ref="E4:E5"/>
    <mergeCell ref="F4:F5"/>
    <mergeCell ref="G4:G5"/>
    <mergeCell ref="H4:H5"/>
    <mergeCell ref="I4:I5"/>
    <mergeCell ref="J4:J5"/>
    <mergeCell ref="R1:T1"/>
    <mergeCell ref="K4:K5"/>
    <mergeCell ref="L4:L5"/>
    <mergeCell ref="M4:M5"/>
    <mergeCell ref="R4:T4"/>
    <mergeCell ref="N4:N5"/>
    <mergeCell ref="O4:O5"/>
    <mergeCell ref="P4:P5"/>
    <mergeCell ref="Q4:Q5"/>
    <mergeCell ref="A1:P1"/>
    <mergeCell ref="Q2:T2"/>
    <mergeCell ref="A3:A5"/>
    <mergeCell ref="B3:B5"/>
    <mergeCell ref="C3:C5"/>
    <mergeCell ref="D3:G3"/>
    <mergeCell ref="H3:P3"/>
  </mergeCells>
  <conditionalFormatting sqref="U7:U31">
    <cfRule type="cellIs" dxfId="27" priority="3" operator="equal">
      <formula>"Đúng"</formula>
    </cfRule>
  </conditionalFormatting>
  <conditionalFormatting sqref="V1:V1048576 A32:V33 W32:XFD36 A34:C36 E34:V36 C37">
    <cfRule type="cellIs" dxfId="26" priority="5" operator="equal">
      <formula>"Đúng"</formula>
    </cfRule>
  </conditionalFormatting>
  <printOptions horizontalCentered="1"/>
  <pageMargins left="0.36" right="0" top="0.23622047244094491" bottom="0"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C00000"/>
    <pageSetUpPr fitToPage="1"/>
  </sheetPr>
  <dimension ref="A1:T22"/>
  <sheetViews>
    <sheetView showGridLines="0" zoomScale="70" zoomScaleNormal="70" workbookViewId="0">
      <selection activeCell="G20" sqref="G20"/>
    </sheetView>
  </sheetViews>
  <sheetFormatPr defaultColWidth="8.85546875" defaultRowHeight="12.75" x14ac:dyDescent="0.2"/>
  <cols>
    <col min="1" max="1" width="5.140625" customWidth="1"/>
    <col min="2" max="2" width="43.42578125" customWidth="1"/>
    <col min="8" max="9" width="7" customWidth="1"/>
    <col min="10" max="10" width="7.42578125" customWidth="1"/>
    <col min="11" max="11" width="7.85546875" customWidth="1"/>
    <col min="12" max="12" width="6.42578125" customWidth="1"/>
    <col min="14" max="14" width="8.140625" customWidth="1"/>
    <col min="15" max="17" width="7" customWidth="1"/>
    <col min="18" max="18" width="9.140625" customWidth="1"/>
    <col min="262" max="262" width="5.140625" customWidth="1"/>
    <col min="263" max="263" width="33.42578125" customWidth="1"/>
    <col min="518" max="518" width="5.140625" customWidth="1"/>
    <col min="519" max="519" width="33.42578125" customWidth="1"/>
    <col min="774" max="774" width="5.140625" customWidth="1"/>
    <col min="775" max="775" width="33.42578125" customWidth="1"/>
    <col min="1030" max="1030" width="5.140625" customWidth="1"/>
    <col min="1031" max="1031" width="33.42578125" customWidth="1"/>
    <col min="1286" max="1286" width="5.140625" customWidth="1"/>
    <col min="1287" max="1287" width="33.42578125" customWidth="1"/>
    <col min="1542" max="1542" width="5.140625" customWidth="1"/>
    <col min="1543" max="1543" width="33.42578125" customWidth="1"/>
    <col min="1798" max="1798" width="5.140625" customWidth="1"/>
    <col min="1799" max="1799" width="33.42578125" customWidth="1"/>
    <col min="2054" max="2054" width="5.140625" customWidth="1"/>
    <col min="2055" max="2055" width="33.42578125" customWidth="1"/>
    <col min="2310" max="2310" width="5.140625" customWidth="1"/>
    <col min="2311" max="2311" width="33.42578125" customWidth="1"/>
    <col min="2566" max="2566" width="5.140625" customWidth="1"/>
    <col min="2567" max="2567" width="33.42578125" customWidth="1"/>
    <col min="2822" max="2822" width="5.140625" customWidth="1"/>
    <col min="2823" max="2823" width="33.42578125" customWidth="1"/>
    <col min="3078" max="3078" width="5.140625" customWidth="1"/>
    <col min="3079" max="3079" width="33.42578125" customWidth="1"/>
    <col min="3334" max="3334" width="5.140625" customWidth="1"/>
    <col min="3335" max="3335" width="33.42578125" customWidth="1"/>
    <col min="3590" max="3590" width="5.140625" customWidth="1"/>
    <col min="3591" max="3591" width="33.42578125" customWidth="1"/>
    <col min="3846" max="3846" width="5.140625" customWidth="1"/>
    <col min="3847" max="3847" width="33.42578125" customWidth="1"/>
    <col min="4102" max="4102" width="5.140625" customWidth="1"/>
    <col min="4103" max="4103" width="33.42578125" customWidth="1"/>
    <col min="4358" max="4358" width="5.140625" customWidth="1"/>
    <col min="4359" max="4359" width="33.42578125" customWidth="1"/>
    <col min="4614" max="4614" width="5.140625" customWidth="1"/>
    <col min="4615" max="4615" width="33.42578125" customWidth="1"/>
    <col min="4870" max="4870" width="5.140625" customWidth="1"/>
    <col min="4871" max="4871" width="33.42578125" customWidth="1"/>
    <col min="5126" max="5126" width="5.140625" customWidth="1"/>
    <col min="5127" max="5127" width="33.42578125" customWidth="1"/>
    <col min="5382" max="5382" width="5.140625" customWidth="1"/>
    <col min="5383" max="5383" width="33.42578125" customWidth="1"/>
    <col min="5638" max="5638" width="5.140625" customWidth="1"/>
    <col min="5639" max="5639" width="33.42578125" customWidth="1"/>
    <col min="5894" max="5894" width="5.140625" customWidth="1"/>
    <col min="5895" max="5895" width="33.42578125" customWidth="1"/>
    <col min="6150" max="6150" width="5.140625" customWidth="1"/>
    <col min="6151" max="6151" width="33.42578125" customWidth="1"/>
    <col min="6406" max="6406" width="5.140625" customWidth="1"/>
    <col min="6407" max="6407" width="33.42578125" customWidth="1"/>
    <col min="6662" max="6662" width="5.140625" customWidth="1"/>
    <col min="6663" max="6663" width="33.42578125" customWidth="1"/>
    <col min="6918" max="6918" width="5.140625" customWidth="1"/>
    <col min="6919" max="6919" width="33.42578125" customWidth="1"/>
    <col min="7174" max="7174" width="5.140625" customWidth="1"/>
    <col min="7175" max="7175" width="33.42578125" customWidth="1"/>
    <col min="7430" max="7430" width="5.140625" customWidth="1"/>
    <col min="7431" max="7431" width="33.42578125" customWidth="1"/>
    <col min="7686" max="7686" width="5.140625" customWidth="1"/>
    <col min="7687" max="7687" width="33.42578125" customWidth="1"/>
    <col min="7942" max="7942" width="5.140625" customWidth="1"/>
    <col min="7943" max="7943" width="33.42578125" customWidth="1"/>
    <col min="8198" max="8198" width="5.140625" customWidth="1"/>
    <col min="8199" max="8199" width="33.42578125" customWidth="1"/>
    <col min="8454" max="8454" width="5.140625" customWidth="1"/>
    <col min="8455" max="8455" width="33.42578125" customWidth="1"/>
    <col min="8710" max="8710" width="5.140625" customWidth="1"/>
    <col min="8711" max="8711" width="33.42578125" customWidth="1"/>
    <col min="8966" max="8966" width="5.140625" customWidth="1"/>
    <col min="8967" max="8967" width="33.42578125" customWidth="1"/>
    <col min="9222" max="9222" width="5.140625" customWidth="1"/>
    <col min="9223" max="9223" width="33.42578125" customWidth="1"/>
    <col min="9478" max="9478" width="5.140625" customWidth="1"/>
    <col min="9479" max="9479" width="33.42578125" customWidth="1"/>
    <col min="9734" max="9734" width="5.140625" customWidth="1"/>
    <col min="9735" max="9735" width="33.42578125" customWidth="1"/>
    <col min="9990" max="9990" width="5.140625" customWidth="1"/>
    <col min="9991" max="9991" width="33.42578125" customWidth="1"/>
    <col min="10246" max="10246" width="5.140625" customWidth="1"/>
    <col min="10247" max="10247" width="33.42578125" customWidth="1"/>
    <col min="10502" max="10502" width="5.140625" customWidth="1"/>
    <col min="10503" max="10503" width="33.42578125" customWidth="1"/>
    <col min="10758" max="10758" width="5.140625" customWidth="1"/>
    <col min="10759" max="10759" width="33.42578125" customWidth="1"/>
    <col min="11014" max="11014" width="5.140625" customWidth="1"/>
    <col min="11015" max="11015" width="33.42578125" customWidth="1"/>
    <col min="11270" max="11270" width="5.140625" customWidth="1"/>
    <col min="11271" max="11271" width="33.42578125" customWidth="1"/>
    <col min="11526" max="11526" width="5.140625" customWidth="1"/>
    <col min="11527" max="11527" width="33.42578125" customWidth="1"/>
    <col min="11782" max="11782" width="5.140625" customWidth="1"/>
    <col min="11783" max="11783" width="33.42578125" customWidth="1"/>
    <col min="12038" max="12038" width="5.140625" customWidth="1"/>
    <col min="12039" max="12039" width="33.42578125" customWidth="1"/>
    <col min="12294" max="12294" width="5.140625" customWidth="1"/>
    <col min="12295" max="12295" width="33.42578125" customWidth="1"/>
    <col min="12550" max="12550" width="5.140625" customWidth="1"/>
    <col min="12551" max="12551" width="33.42578125" customWidth="1"/>
    <col min="12806" max="12806" width="5.140625" customWidth="1"/>
    <col min="12807" max="12807" width="33.42578125" customWidth="1"/>
    <col min="13062" max="13062" width="5.140625" customWidth="1"/>
    <col min="13063" max="13063" width="33.42578125" customWidth="1"/>
    <col min="13318" max="13318" width="5.140625" customWidth="1"/>
    <col min="13319" max="13319" width="33.42578125" customWidth="1"/>
    <col min="13574" max="13574" width="5.140625" customWidth="1"/>
    <col min="13575" max="13575" width="33.42578125" customWidth="1"/>
    <col min="13830" max="13830" width="5.140625" customWidth="1"/>
    <col min="13831" max="13831" width="33.42578125" customWidth="1"/>
    <col min="14086" max="14086" width="5.140625" customWidth="1"/>
    <col min="14087" max="14087" width="33.42578125" customWidth="1"/>
    <col min="14342" max="14342" width="5.140625" customWidth="1"/>
    <col min="14343" max="14343" width="33.42578125" customWidth="1"/>
    <col min="14598" max="14598" width="5.140625" customWidth="1"/>
    <col min="14599" max="14599" width="33.42578125" customWidth="1"/>
    <col min="14854" max="14854" width="5.140625" customWidth="1"/>
    <col min="14855" max="14855" width="33.42578125" customWidth="1"/>
    <col min="15110" max="15110" width="5.140625" customWidth="1"/>
    <col min="15111" max="15111" width="33.42578125" customWidth="1"/>
    <col min="15366" max="15366" width="5.140625" customWidth="1"/>
    <col min="15367" max="15367" width="33.42578125" customWidth="1"/>
    <col min="15622" max="15622" width="5.140625" customWidth="1"/>
    <col min="15623" max="15623" width="33.42578125" customWidth="1"/>
    <col min="15878" max="15878" width="5.140625" customWidth="1"/>
    <col min="15879" max="15879" width="33.42578125" customWidth="1"/>
    <col min="16134" max="16134" width="5.140625" customWidth="1"/>
    <col min="16135" max="16135" width="33.42578125" customWidth="1"/>
  </cols>
  <sheetData>
    <row r="1" spans="1:20" ht="21" customHeight="1" x14ac:dyDescent="0.2">
      <c r="A1" s="1030" t="s">
        <v>636</v>
      </c>
      <c r="B1" s="1030"/>
      <c r="C1" s="1030"/>
      <c r="D1" s="1030"/>
      <c r="E1" s="1030"/>
      <c r="F1" s="1030"/>
      <c r="G1" s="1030"/>
      <c r="H1" s="1030"/>
      <c r="I1" s="1030"/>
      <c r="J1" s="1030"/>
      <c r="K1" s="1030"/>
      <c r="L1" s="1030"/>
      <c r="M1" s="1030"/>
      <c r="N1" s="1030"/>
      <c r="O1" s="1030"/>
      <c r="P1" s="1030"/>
      <c r="Q1" s="917" t="s">
        <v>156</v>
      </c>
      <c r="R1" s="919"/>
    </row>
    <row r="2" spans="1:20" ht="18" customHeight="1" x14ac:dyDescent="0.25">
      <c r="A2" s="1030"/>
      <c r="B2" s="1030"/>
      <c r="C2" s="1030"/>
      <c r="D2" s="1030"/>
      <c r="E2" s="1030"/>
      <c r="F2" s="1030"/>
      <c r="G2" s="1030"/>
      <c r="H2" s="1030"/>
      <c r="I2" s="1030"/>
      <c r="J2" s="1030"/>
      <c r="K2" s="1030"/>
      <c r="L2" s="1030"/>
      <c r="M2" s="1030"/>
      <c r="N2" s="1030"/>
      <c r="O2" s="1030"/>
      <c r="P2" s="1030"/>
      <c r="Q2" s="19"/>
      <c r="R2" s="19"/>
    </row>
    <row r="3" spans="1:20" ht="18" customHeight="1" x14ac:dyDescent="0.2">
      <c r="L3" s="1023" t="s">
        <v>140</v>
      </c>
      <c r="M3" s="1023"/>
      <c r="N3" s="1024"/>
      <c r="O3" s="1024"/>
      <c r="P3" s="1024"/>
      <c r="Q3" s="1024"/>
      <c r="R3" s="1024"/>
    </row>
    <row r="4" spans="1:20" ht="26.25" customHeight="1" x14ac:dyDescent="0.2">
      <c r="A4" s="903" t="s">
        <v>225</v>
      </c>
      <c r="B4" s="1025" t="s">
        <v>224</v>
      </c>
      <c r="C4" s="954" t="s">
        <v>44</v>
      </c>
      <c r="D4" s="1027" t="s">
        <v>3</v>
      </c>
      <c r="E4" s="1028"/>
      <c r="F4" s="1028"/>
      <c r="G4" s="1029"/>
      <c r="H4" s="1027" t="s">
        <v>5</v>
      </c>
      <c r="I4" s="1028"/>
      <c r="J4" s="1028"/>
      <c r="K4" s="1028"/>
      <c r="L4" s="1028"/>
      <c r="M4" s="1028"/>
      <c r="N4" s="1028"/>
      <c r="O4" s="1028"/>
      <c r="P4" s="1028"/>
      <c r="Q4" s="1028"/>
      <c r="R4" s="1029"/>
    </row>
    <row r="5" spans="1:20" ht="26.25" customHeight="1" x14ac:dyDescent="0.2">
      <c r="A5" s="904"/>
      <c r="B5" s="1026"/>
      <c r="C5" s="955"/>
      <c r="D5" s="1031" t="s">
        <v>123</v>
      </c>
      <c r="E5" s="1031" t="s">
        <v>126</v>
      </c>
      <c r="F5" s="1031" t="s">
        <v>489</v>
      </c>
      <c r="G5" s="1031" t="s">
        <v>131</v>
      </c>
      <c r="H5" s="1031" t="s">
        <v>701</v>
      </c>
      <c r="I5" s="1032" t="s">
        <v>702</v>
      </c>
      <c r="J5" s="1034" t="s">
        <v>15</v>
      </c>
      <c r="K5" s="1035"/>
      <c r="L5" s="1035"/>
      <c r="M5" s="1035"/>
      <c r="N5" s="1035"/>
      <c r="O5" s="1035"/>
      <c r="P5" s="1035"/>
      <c r="Q5" s="1035"/>
      <c r="R5" s="1036"/>
    </row>
    <row r="6" spans="1:20" ht="161.25" customHeight="1" x14ac:dyDescent="0.2">
      <c r="A6" s="904"/>
      <c r="B6" s="1026"/>
      <c r="C6" s="955"/>
      <c r="D6" s="1031"/>
      <c r="E6" s="1031"/>
      <c r="F6" s="1031"/>
      <c r="G6" s="1031"/>
      <c r="H6" s="1031"/>
      <c r="I6" s="1033"/>
      <c r="J6" s="450" t="s">
        <v>418</v>
      </c>
      <c r="K6" s="450" t="s">
        <v>419</v>
      </c>
      <c r="L6" s="450" t="s">
        <v>597</v>
      </c>
      <c r="M6" s="450" t="s">
        <v>420</v>
      </c>
      <c r="N6" s="696" t="s">
        <v>421</v>
      </c>
      <c r="O6" s="132" t="s">
        <v>430</v>
      </c>
      <c r="P6" s="132" t="s">
        <v>431</v>
      </c>
      <c r="Q6" s="132" t="s">
        <v>432</v>
      </c>
      <c r="R6" s="132" t="s">
        <v>433</v>
      </c>
    </row>
    <row r="7" spans="1:20" ht="18.75" customHeight="1" x14ac:dyDescent="0.2">
      <c r="A7" s="134">
        <v>1</v>
      </c>
      <c r="B7" s="134">
        <v>2</v>
      </c>
      <c r="C7" s="134">
        <v>3</v>
      </c>
      <c r="D7" s="134">
        <v>4</v>
      </c>
      <c r="E7" s="134">
        <v>5</v>
      </c>
      <c r="F7" s="134">
        <v>6</v>
      </c>
      <c r="G7" s="134">
        <v>7</v>
      </c>
      <c r="H7" s="134">
        <v>8</v>
      </c>
      <c r="I7" s="134">
        <v>9</v>
      </c>
      <c r="J7" s="134">
        <v>10</v>
      </c>
      <c r="K7" s="134">
        <v>11</v>
      </c>
      <c r="L7" s="134">
        <v>12</v>
      </c>
      <c r="M7" s="134">
        <v>13</v>
      </c>
      <c r="N7" s="134">
        <v>14</v>
      </c>
      <c r="O7" s="134">
        <v>15</v>
      </c>
      <c r="P7" s="134">
        <v>16</v>
      </c>
      <c r="Q7" s="134">
        <v>17</v>
      </c>
      <c r="R7" s="134">
        <v>18</v>
      </c>
    </row>
    <row r="8" spans="1:20" ht="24.95" customHeight="1" x14ac:dyDescent="0.2">
      <c r="A8" s="161" t="s">
        <v>19</v>
      </c>
      <c r="B8" s="199" t="s">
        <v>39</v>
      </c>
      <c r="C8" s="498">
        <f t="shared" ref="C8:R8" si="0">SUM(C9:C16)</f>
        <v>1</v>
      </c>
      <c r="D8" s="498">
        <f t="shared" si="0"/>
        <v>0</v>
      </c>
      <c r="E8" s="498">
        <f t="shared" si="0"/>
        <v>0</v>
      </c>
      <c r="F8" s="498">
        <f t="shared" si="0"/>
        <v>1</v>
      </c>
      <c r="G8" s="498">
        <f t="shared" si="0"/>
        <v>0</v>
      </c>
      <c r="H8" s="498">
        <f t="shared" si="0"/>
        <v>1</v>
      </c>
      <c r="I8" s="498">
        <f t="shared" si="0"/>
        <v>0</v>
      </c>
      <c r="J8" s="498">
        <f t="shared" si="0"/>
        <v>0</v>
      </c>
      <c r="K8" s="498">
        <f t="shared" si="0"/>
        <v>0</v>
      </c>
      <c r="L8" s="498">
        <f t="shared" si="0"/>
        <v>0</v>
      </c>
      <c r="M8" s="498">
        <f t="shared" si="0"/>
        <v>0</v>
      </c>
      <c r="N8" s="498">
        <f t="shared" si="0"/>
        <v>0</v>
      </c>
      <c r="O8" s="498">
        <f t="shared" si="0"/>
        <v>0</v>
      </c>
      <c r="P8" s="498">
        <f t="shared" si="0"/>
        <v>0</v>
      </c>
      <c r="Q8" s="498">
        <f t="shared" si="0"/>
        <v>0</v>
      </c>
      <c r="R8" s="498">
        <f t="shared" si="0"/>
        <v>0</v>
      </c>
      <c r="S8" s="720" t="str">
        <f>IF(AND(J8&lt;=I8,K8&lt;=I8,L8&lt;=I8,M8&lt;=I8,N8&lt;=I8),"Đúng","Sai")</f>
        <v>Đúng</v>
      </c>
      <c r="T8" s="720" t="str">
        <f>IF(AND(C8=H8+I8),"Đúng","Sai")</f>
        <v>Đúng</v>
      </c>
    </row>
    <row r="9" spans="1:20" ht="24.95" customHeight="1" x14ac:dyDescent="0.2">
      <c r="A9" s="140"/>
      <c r="B9" s="138" t="s">
        <v>141</v>
      </c>
      <c r="C9" s="499">
        <f>SUM(D9:G9)</f>
        <v>0</v>
      </c>
      <c r="D9" s="500"/>
      <c r="E9" s="501"/>
      <c r="F9" s="501"/>
      <c r="G9" s="501"/>
      <c r="H9" s="502"/>
      <c r="I9" s="502"/>
      <c r="J9" s="502"/>
      <c r="K9" s="502"/>
      <c r="L9" s="502"/>
      <c r="M9" s="502"/>
      <c r="N9" s="502"/>
      <c r="O9" s="502"/>
      <c r="P9" s="502"/>
      <c r="Q9" s="502"/>
      <c r="R9" s="500"/>
      <c r="S9" s="720" t="str">
        <f t="shared" ref="S9:S16" si="1">IF(AND(J9&lt;=I9,K9&lt;=I9,L9&lt;=I9,M9&lt;=I9,N9&lt;=I9),"Đúng","Sai")</f>
        <v>Đúng</v>
      </c>
      <c r="T9" s="720" t="str">
        <f t="shared" ref="T9:T16" si="2">IF(AND(C9=H9+I9),"Đúng","Sai")</f>
        <v>Đúng</v>
      </c>
    </row>
    <row r="10" spans="1:20" ht="24.95" customHeight="1" x14ac:dyDescent="0.2">
      <c r="A10" s="140"/>
      <c r="B10" s="138" t="s">
        <v>142</v>
      </c>
      <c r="C10" s="499">
        <f t="shared" ref="C10:C16" si="3">SUM(D10:G10)</f>
        <v>0</v>
      </c>
      <c r="D10" s="500"/>
      <c r="E10" s="501"/>
      <c r="F10" s="501"/>
      <c r="G10" s="501"/>
      <c r="H10" s="502"/>
      <c r="I10" s="502"/>
      <c r="J10" s="502"/>
      <c r="K10" s="502"/>
      <c r="L10" s="502"/>
      <c r="M10" s="502"/>
      <c r="N10" s="502"/>
      <c r="O10" s="502"/>
      <c r="P10" s="502"/>
      <c r="Q10" s="502"/>
      <c r="R10" s="500"/>
      <c r="S10" s="720" t="str">
        <f t="shared" si="1"/>
        <v>Đúng</v>
      </c>
      <c r="T10" s="720" t="str">
        <f t="shared" si="2"/>
        <v>Đúng</v>
      </c>
    </row>
    <row r="11" spans="1:20" ht="35.25" customHeight="1" x14ac:dyDescent="0.2">
      <c r="A11" s="140"/>
      <c r="B11" s="138" t="s">
        <v>481</v>
      </c>
      <c r="C11" s="499">
        <f t="shared" si="3"/>
        <v>0</v>
      </c>
      <c r="D11" s="500"/>
      <c r="E11" s="500"/>
      <c r="F11" s="501"/>
      <c r="G11" s="501"/>
      <c r="H11" s="502"/>
      <c r="I11" s="502"/>
      <c r="J11" s="502"/>
      <c r="K11" s="502"/>
      <c r="L11" s="502"/>
      <c r="M11" s="502"/>
      <c r="N11" s="502"/>
      <c r="O11" s="502"/>
      <c r="P11" s="502"/>
      <c r="Q11" s="502"/>
      <c r="R11" s="500"/>
      <c r="S11" s="720" t="str">
        <f t="shared" si="1"/>
        <v>Đúng</v>
      </c>
      <c r="T11" s="720" t="str">
        <f t="shared" si="2"/>
        <v>Đúng</v>
      </c>
    </row>
    <row r="12" spans="1:20" ht="24.95" customHeight="1" x14ac:dyDescent="0.2">
      <c r="A12" s="140"/>
      <c r="B12" s="138" t="s">
        <v>489</v>
      </c>
      <c r="C12" s="499">
        <f t="shared" si="3"/>
        <v>0</v>
      </c>
      <c r="D12" s="500"/>
      <c r="E12" s="500"/>
      <c r="F12" s="501"/>
      <c r="G12" s="501"/>
      <c r="H12" s="500"/>
      <c r="I12" s="500"/>
      <c r="J12" s="500"/>
      <c r="K12" s="500"/>
      <c r="L12" s="500"/>
      <c r="M12" s="500"/>
      <c r="N12" s="500"/>
      <c r="O12" s="500"/>
      <c r="P12" s="500"/>
      <c r="Q12" s="500"/>
      <c r="R12" s="500"/>
      <c r="S12" s="720" t="str">
        <f t="shared" si="1"/>
        <v>Đúng</v>
      </c>
      <c r="T12" s="720" t="str">
        <f t="shared" si="2"/>
        <v>Đúng</v>
      </c>
    </row>
    <row r="13" spans="1:20" ht="24.95" customHeight="1" x14ac:dyDescent="0.2">
      <c r="A13" s="140"/>
      <c r="B13" s="138" t="s">
        <v>231</v>
      </c>
      <c r="C13" s="499">
        <f t="shared" si="3"/>
        <v>0</v>
      </c>
      <c r="D13" s="500"/>
      <c r="E13" s="500"/>
      <c r="F13" s="500"/>
      <c r="G13" s="501"/>
      <c r="H13" s="500"/>
      <c r="I13" s="500"/>
      <c r="J13" s="500"/>
      <c r="K13" s="500"/>
      <c r="L13" s="500"/>
      <c r="M13" s="500"/>
      <c r="N13" s="500"/>
      <c r="O13" s="500"/>
      <c r="P13" s="500"/>
      <c r="Q13" s="500"/>
      <c r="R13" s="500"/>
      <c r="S13" s="720" t="str">
        <f t="shared" si="1"/>
        <v>Đúng</v>
      </c>
      <c r="T13" s="720" t="str">
        <f t="shared" si="2"/>
        <v>Đúng</v>
      </c>
    </row>
    <row r="14" spans="1:20" ht="24.95" customHeight="1" x14ac:dyDescent="0.2">
      <c r="A14" s="140"/>
      <c r="B14" s="138" t="s">
        <v>143</v>
      </c>
      <c r="C14" s="499">
        <f t="shared" si="3"/>
        <v>0</v>
      </c>
      <c r="D14" s="500"/>
      <c r="E14" s="500"/>
      <c r="F14" s="500"/>
      <c r="G14" s="501"/>
      <c r="H14" s="500"/>
      <c r="I14" s="500"/>
      <c r="J14" s="500"/>
      <c r="K14" s="500"/>
      <c r="L14" s="500"/>
      <c r="M14" s="500"/>
      <c r="N14" s="500"/>
      <c r="O14" s="500"/>
      <c r="P14" s="500"/>
      <c r="Q14" s="500"/>
      <c r="R14" s="500"/>
      <c r="S14" s="720" t="str">
        <f t="shared" si="1"/>
        <v>Đúng</v>
      </c>
      <c r="T14" s="720" t="str">
        <f t="shared" si="2"/>
        <v>Đúng</v>
      </c>
    </row>
    <row r="15" spans="1:20" ht="24.95" customHeight="1" x14ac:dyDescent="0.2">
      <c r="A15" s="140"/>
      <c r="B15" s="138" t="s">
        <v>9</v>
      </c>
      <c r="C15" s="499">
        <f t="shared" si="3"/>
        <v>0</v>
      </c>
      <c r="D15" s="500"/>
      <c r="E15" s="500"/>
      <c r="F15" s="500"/>
      <c r="G15" s="500"/>
      <c r="H15" s="502"/>
      <c r="I15" s="502"/>
      <c r="J15" s="502"/>
      <c r="K15" s="502"/>
      <c r="L15" s="502"/>
      <c r="M15" s="502"/>
      <c r="N15" s="502"/>
      <c r="O15" s="502"/>
      <c r="P15" s="502"/>
      <c r="Q15" s="502"/>
      <c r="R15" s="500"/>
      <c r="S15" s="720" t="str">
        <f t="shared" si="1"/>
        <v>Đúng</v>
      </c>
      <c r="T15" s="720" t="str">
        <f t="shared" si="2"/>
        <v>Đúng</v>
      </c>
    </row>
    <row r="16" spans="1:20" ht="24.95" customHeight="1" x14ac:dyDescent="0.2">
      <c r="A16" s="140"/>
      <c r="B16" s="138" t="s">
        <v>238</v>
      </c>
      <c r="C16" s="499">
        <f t="shared" si="3"/>
        <v>1</v>
      </c>
      <c r="D16" s="500"/>
      <c r="E16" s="500"/>
      <c r="F16" s="500">
        <v>1</v>
      </c>
      <c r="G16" s="500"/>
      <c r="H16" s="502">
        <v>1</v>
      </c>
      <c r="I16" s="502"/>
      <c r="J16" s="502"/>
      <c r="K16" s="502"/>
      <c r="L16" s="502"/>
      <c r="M16" s="502"/>
      <c r="N16" s="502"/>
      <c r="O16" s="502"/>
      <c r="P16" s="502"/>
      <c r="Q16" s="502"/>
      <c r="R16" s="500"/>
      <c r="S16" s="720" t="str">
        <f t="shared" si="1"/>
        <v>Đúng</v>
      </c>
      <c r="T16" s="720" t="str">
        <f t="shared" si="2"/>
        <v>Đúng</v>
      </c>
    </row>
    <row r="17" spans="1:20" ht="24.95" customHeight="1" x14ac:dyDescent="0.2">
      <c r="A17" s="161" t="s">
        <v>23</v>
      </c>
      <c r="B17" s="199" t="s">
        <v>3</v>
      </c>
      <c r="C17" s="498">
        <f t="shared" ref="C17:G17" si="4">SUM(C18:C21)</f>
        <v>0</v>
      </c>
      <c r="D17" s="498">
        <f t="shared" si="4"/>
        <v>0</v>
      </c>
      <c r="E17" s="498">
        <f t="shared" si="4"/>
        <v>0</v>
      </c>
      <c r="F17" s="498">
        <f t="shared" si="4"/>
        <v>0</v>
      </c>
      <c r="G17" s="498">
        <f t="shared" si="4"/>
        <v>0</v>
      </c>
      <c r="H17" s="498">
        <f>SUM(H18:H21)</f>
        <v>0</v>
      </c>
      <c r="I17" s="498">
        <f>SUM(I18:I21)</f>
        <v>0</v>
      </c>
      <c r="J17" s="498">
        <f>SUM(J18:J21)</f>
        <v>0</v>
      </c>
      <c r="K17" s="498">
        <f t="shared" ref="K17:R17" si="5">SUM(K18:K21)</f>
        <v>0</v>
      </c>
      <c r="L17" s="498">
        <f t="shared" si="5"/>
        <v>0</v>
      </c>
      <c r="M17" s="498">
        <f t="shared" si="5"/>
        <v>0</v>
      </c>
      <c r="N17" s="498">
        <f t="shared" si="5"/>
        <v>0</v>
      </c>
      <c r="O17" s="498">
        <f t="shared" si="5"/>
        <v>0</v>
      </c>
      <c r="P17" s="498">
        <f t="shared" si="5"/>
        <v>0</v>
      </c>
      <c r="Q17" s="498">
        <f t="shared" si="5"/>
        <v>0</v>
      </c>
      <c r="R17" s="498">
        <f t="shared" si="5"/>
        <v>0</v>
      </c>
      <c r="S17" s="714"/>
      <c r="T17" s="714"/>
    </row>
    <row r="18" spans="1:20" ht="24.95" customHeight="1" x14ac:dyDescent="0.2">
      <c r="A18" s="140"/>
      <c r="B18" s="138" t="s">
        <v>123</v>
      </c>
      <c r="C18" s="508"/>
      <c r="D18" s="506"/>
      <c r="E18" s="506"/>
      <c r="F18" s="506"/>
      <c r="G18" s="506"/>
      <c r="H18" s="502"/>
      <c r="I18" s="502"/>
      <c r="J18" s="502"/>
      <c r="K18" s="502"/>
      <c r="L18" s="502"/>
      <c r="M18" s="502"/>
      <c r="N18" s="502"/>
      <c r="O18" s="502"/>
      <c r="P18" s="502"/>
      <c r="Q18" s="502"/>
      <c r="R18" s="500"/>
      <c r="S18" s="714"/>
      <c r="T18" s="714"/>
    </row>
    <row r="19" spans="1:20" ht="24.95" customHeight="1" x14ac:dyDescent="0.2">
      <c r="A19" s="140"/>
      <c r="B19" s="138" t="s">
        <v>126</v>
      </c>
      <c r="C19" s="508"/>
      <c r="D19" s="506"/>
      <c r="E19" s="506"/>
      <c r="F19" s="506"/>
      <c r="G19" s="506"/>
      <c r="H19" s="502"/>
      <c r="I19" s="502"/>
      <c r="J19" s="502"/>
      <c r="K19" s="502"/>
      <c r="L19" s="502"/>
      <c r="M19" s="502"/>
      <c r="N19" s="502"/>
      <c r="O19" s="502"/>
      <c r="P19" s="502"/>
      <c r="Q19" s="502"/>
      <c r="R19" s="500"/>
      <c r="S19" s="714"/>
      <c r="T19" s="714"/>
    </row>
    <row r="20" spans="1:20" ht="31.5" customHeight="1" x14ac:dyDescent="0.2">
      <c r="A20" s="140"/>
      <c r="B20" s="138" t="s">
        <v>489</v>
      </c>
      <c r="C20" s="508"/>
      <c r="D20" s="506"/>
      <c r="E20" s="506"/>
      <c r="F20" s="506"/>
      <c r="G20" s="506"/>
      <c r="H20" s="502"/>
      <c r="I20" s="502"/>
      <c r="J20" s="502"/>
      <c r="K20" s="502"/>
      <c r="L20" s="502"/>
      <c r="M20" s="502"/>
      <c r="N20" s="502"/>
      <c r="O20" s="502"/>
      <c r="P20" s="502"/>
      <c r="Q20" s="502"/>
      <c r="R20" s="500"/>
    </row>
    <row r="21" spans="1:20" ht="24.95" customHeight="1" x14ac:dyDescent="0.2">
      <c r="A21" s="169"/>
      <c r="B21" s="172" t="s">
        <v>131</v>
      </c>
      <c r="C21" s="509"/>
      <c r="D21" s="507"/>
      <c r="E21" s="507"/>
      <c r="F21" s="507"/>
      <c r="G21" s="507"/>
      <c r="H21" s="504"/>
      <c r="I21" s="504"/>
      <c r="J21" s="504"/>
      <c r="K21" s="504"/>
      <c r="L21" s="504"/>
      <c r="M21" s="504"/>
      <c r="N21" s="504"/>
      <c r="O21" s="504"/>
      <c r="P21" s="504"/>
      <c r="Q21" s="504"/>
      <c r="R21" s="503"/>
    </row>
    <row r="22" spans="1:20" ht="36" customHeight="1" x14ac:dyDescent="0.2">
      <c r="J22" s="264"/>
      <c r="K22" s="264"/>
      <c r="L22" s="264"/>
      <c r="M22" s="264"/>
      <c r="N22" s="264"/>
      <c r="O22" s="264"/>
      <c r="P22" s="264"/>
      <c r="Q22" s="264"/>
      <c r="R22" s="264"/>
    </row>
  </sheetData>
  <sheetProtection formatCells="0" formatColumns="0" formatRows="0"/>
  <mergeCells count="15">
    <mergeCell ref="Q1:R1"/>
    <mergeCell ref="L3:R3"/>
    <mergeCell ref="A4:A6"/>
    <mergeCell ref="B4:B6"/>
    <mergeCell ref="C4:C6"/>
    <mergeCell ref="D4:G4"/>
    <mergeCell ref="A1:P2"/>
    <mergeCell ref="H5:H6"/>
    <mergeCell ref="H4:R4"/>
    <mergeCell ref="I5:I6"/>
    <mergeCell ref="J5:R5"/>
    <mergeCell ref="G5:G6"/>
    <mergeCell ref="F5:F6"/>
    <mergeCell ref="E5:E6"/>
    <mergeCell ref="D5:D6"/>
  </mergeCells>
  <conditionalFormatting sqref="J22:R22">
    <cfRule type="cellIs" dxfId="25" priority="2" operator="equal">
      <formula>"Đúng"</formula>
    </cfRule>
  </conditionalFormatting>
  <conditionalFormatting sqref="S8:T16">
    <cfRule type="cellIs" dxfId="24" priority="1" operator="equal">
      <formula>"Đúng"</formula>
    </cfRule>
  </conditionalFormatting>
  <pageMargins left="0.43307086614173229" right="0.19685039370078741" top="0.23622047244094491" bottom="0.51181102362204722" header="0" footer="0"/>
  <pageSetup paperSize="9" scale="8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pageSetUpPr fitToPage="1"/>
  </sheetPr>
  <dimension ref="A1:AD19"/>
  <sheetViews>
    <sheetView zoomScale="80" zoomScaleNormal="80" workbookViewId="0">
      <selection activeCell="Z2" sqref="Z2"/>
    </sheetView>
  </sheetViews>
  <sheetFormatPr defaultColWidth="5.42578125" defaultRowHeight="15.75" x14ac:dyDescent="0.25"/>
  <cols>
    <col min="1" max="1" width="4.140625" style="20" customWidth="1"/>
    <col min="2" max="2" width="30.42578125" style="2" customWidth="1"/>
    <col min="3" max="3" width="6.140625" style="19" customWidth="1"/>
    <col min="4" max="7" width="4.7109375" style="2" customWidth="1"/>
    <col min="8" max="8" width="6.42578125" style="19" customWidth="1"/>
    <col min="9" max="9" width="5.85546875" style="2" customWidth="1"/>
    <col min="10" max="10" width="4.7109375" style="2" customWidth="1"/>
    <col min="11" max="12" width="5" style="2" customWidth="1"/>
    <col min="13" max="13" width="4.85546875" style="2" customWidth="1"/>
    <col min="14" max="14" width="6" style="2" customWidth="1"/>
    <col min="15" max="15" width="6.42578125" style="2" customWidth="1"/>
    <col min="16" max="17" width="5.28515625" style="2" customWidth="1"/>
    <col min="18" max="20" width="5.85546875" style="2" customWidth="1"/>
    <col min="21" max="21" width="7" style="2" customWidth="1"/>
    <col min="22" max="23" width="4.7109375" style="14" customWidth="1"/>
    <col min="24" max="25" width="4.7109375" style="2" customWidth="1"/>
    <col min="26" max="26" width="5.7109375" style="2" customWidth="1"/>
    <col min="27" max="27" width="6.42578125" style="2" customWidth="1"/>
    <col min="28" max="28" width="6.140625" style="2" customWidth="1"/>
    <col min="29" max="29" width="5.42578125" style="2"/>
    <col min="30" max="30" width="7.140625" style="2" customWidth="1"/>
    <col min="31" max="259" width="5.42578125" style="2"/>
    <col min="260" max="260" width="4.140625" style="2" customWidth="1"/>
    <col min="261" max="261" width="30.42578125" style="2" customWidth="1"/>
    <col min="262" max="262" width="6.140625" style="2" customWidth="1"/>
    <col min="263" max="266" width="4.7109375" style="2" customWidth="1"/>
    <col min="267" max="267" width="6.42578125" style="2" customWidth="1"/>
    <col min="268" max="268" width="5.85546875" style="2" customWidth="1"/>
    <col min="269" max="269" width="4.7109375" style="2" customWidth="1"/>
    <col min="270" max="271" width="5" style="2" customWidth="1"/>
    <col min="272" max="272" width="4.85546875" style="2" customWidth="1"/>
    <col min="273" max="278" width="5.28515625" style="2" customWidth="1"/>
    <col min="279" max="282" width="4.7109375" style="2" customWidth="1"/>
    <col min="283" max="515" width="5.42578125" style="2"/>
    <col min="516" max="516" width="4.140625" style="2" customWidth="1"/>
    <col min="517" max="517" width="30.42578125" style="2" customWidth="1"/>
    <col min="518" max="518" width="6.140625" style="2" customWidth="1"/>
    <col min="519" max="522" width="4.7109375" style="2" customWidth="1"/>
    <col min="523" max="523" width="6.42578125" style="2" customWidth="1"/>
    <col min="524" max="524" width="5.85546875" style="2" customWidth="1"/>
    <col min="525" max="525" width="4.7109375" style="2" customWidth="1"/>
    <col min="526" max="527" width="5" style="2" customWidth="1"/>
    <col min="528" max="528" width="4.85546875" style="2" customWidth="1"/>
    <col min="529" max="534" width="5.28515625" style="2" customWidth="1"/>
    <col min="535" max="538" width="4.7109375" style="2" customWidth="1"/>
    <col min="539" max="771" width="5.42578125" style="2"/>
    <col min="772" max="772" width="4.140625" style="2" customWidth="1"/>
    <col min="773" max="773" width="30.42578125" style="2" customWidth="1"/>
    <col min="774" max="774" width="6.140625" style="2" customWidth="1"/>
    <col min="775" max="778" width="4.7109375" style="2" customWidth="1"/>
    <col min="779" max="779" width="6.42578125" style="2" customWidth="1"/>
    <col min="780" max="780" width="5.85546875" style="2" customWidth="1"/>
    <col min="781" max="781" width="4.7109375" style="2" customWidth="1"/>
    <col min="782" max="783" width="5" style="2" customWidth="1"/>
    <col min="784" max="784" width="4.85546875" style="2" customWidth="1"/>
    <col min="785" max="790" width="5.28515625" style="2" customWidth="1"/>
    <col min="791" max="794" width="4.7109375" style="2" customWidth="1"/>
    <col min="795" max="1027" width="5.42578125" style="2"/>
    <col min="1028" max="1028" width="4.140625" style="2" customWidth="1"/>
    <col min="1029" max="1029" width="30.42578125" style="2" customWidth="1"/>
    <col min="1030" max="1030" width="6.140625" style="2" customWidth="1"/>
    <col min="1031" max="1034" width="4.7109375" style="2" customWidth="1"/>
    <col min="1035" max="1035" width="6.42578125" style="2" customWidth="1"/>
    <col min="1036" max="1036" width="5.85546875" style="2" customWidth="1"/>
    <col min="1037" max="1037" width="4.7109375" style="2" customWidth="1"/>
    <col min="1038" max="1039" width="5" style="2" customWidth="1"/>
    <col min="1040" max="1040" width="4.85546875" style="2" customWidth="1"/>
    <col min="1041" max="1046" width="5.28515625" style="2" customWidth="1"/>
    <col min="1047" max="1050" width="4.7109375" style="2" customWidth="1"/>
    <col min="1051" max="1283" width="5.42578125" style="2"/>
    <col min="1284" max="1284" width="4.140625" style="2" customWidth="1"/>
    <col min="1285" max="1285" width="30.42578125" style="2" customWidth="1"/>
    <col min="1286" max="1286" width="6.140625" style="2" customWidth="1"/>
    <col min="1287" max="1290" width="4.7109375" style="2" customWidth="1"/>
    <col min="1291" max="1291" width="6.42578125" style="2" customWidth="1"/>
    <col min="1292" max="1292" width="5.85546875" style="2" customWidth="1"/>
    <col min="1293" max="1293" width="4.7109375" style="2" customWidth="1"/>
    <col min="1294" max="1295" width="5" style="2" customWidth="1"/>
    <col min="1296" max="1296" width="4.85546875" style="2" customWidth="1"/>
    <col min="1297" max="1302" width="5.28515625" style="2" customWidth="1"/>
    <col min="1303" max="1306" width="4.7109375" style="2" customWidth="1"/>
    <col min="1307" max="1539" width="5.42578125" style="2"/>
    <col min="1540" max="1540" width="4.140625" style="2" customWidth="1"/>
    <col min="1541" max="1541" width="30.42578125" style="2" customWidth="1"/>
    <col min="1542" max="1542" width="6.140625" style="2" customWidth="1"/>
    <col min="1543" max="1546" width="4.7109375" style="2" customWidth="1"/>
    <col min="1547" max="1547" width="6.42578125" style="2" customWidth="1"/>
    <col min="1548" max="1548" width="5.85546875" style="2" customWidth="1"/>
    <col min="1549" max="1549" width="4.7109375" style="2" customWidth="1"/>
    <col min="1550" max="1551" width="5" style="2" customWidth="1"/>
    <col min="1552" max="1552" width="4.85546875" style="2" customWidth="1"/>
    <col min="1553" max="1558" width="5.28515625" style="2" customWidth="1"/>
    <col min="1559" max="1562" width="4.7109375" style="2" customWidth="1"/>
    <col min="1563" max="1795" width="5.42578125" style="2"/>
    <col min="1796" max="1796" width="4.140625" style="2" customWidth="1"/>
    <col min="1797" max="1797" width="30.42578125" style="2" customWidth="1"/>
    <col min="1798" max="1798" width="6.140625" style="2" customWidth="1"/>
    <col min="1799" max="1802" width="4.7109375" style="2" customWidth="1"/>
    <col min="1803" max="1803" width="6.42578125" style="2" customWidth="1"/>
    <col min="1804" max="1804" width="5.85546875" style="2" customWidth="1"/>
    <col min="1805" max="1805" width="4.7109375" style="2" customWidth="1"/>
    <col min="1806" max="1807" width="5" style="2" customWidth="1"/>
    <col min="1808" max="1808" width="4.85546875" style="2" customWidth="1"/>
    <col min="1809" max="1814" width="5.28515625" style="2" customWidth="1"/>
    <col min="1815" max="1818" width="4.7109375" style="2" customWidth="1"/>
    <col min="1819" max="2051" width="5.42578125" style="2"/>
    <col min="2052" max="2052" width="4.140625" style="2" customWidth="1"/>
    <col min="2053" max="2053" width="30.42578125" style="2" customWidth="1"/>
    <col min="2054" max="2054" width="6.140625" style="2" customWidth="1"/>
    <col min="2055" max="2058" width="4.7109375" style="2" customWidth="1"/>
    <col min="2059" max="2059" width="6.42578125" style="2" customWidth="1"/>
    <col min="2060" max="2060" width="5.85546875" style="2" customWidth="1"/>
    <col min="2061" max="2061" width="4.7109375" style="2" customWidth="1"/>
    <col min="2062" max="2063" width="5" style="2" customWidth="1"/>
    <col min="2064" max="2064" width="4.85546875" style="2" customWidth="1"/>
    <col min="2065" max="2070" width="5.28515625" style="2" customWidth="1"/>
    <col min="2071" max="2074" width="4.7109375" style="2" customWidth="1"/>
    <col min="2075" max="2307" width="5.42578125" style="2"/>
    <col min="2308" max="2308" width="4.140625" style="2" customWidth="1"/>
    <col min="2309" max="2309" width="30.42578125" style="2" customWidth="1"/>
    <col min="2310" max="2310" width="6.140625" style="2" customWidth="1"/>
    <col min="2311" max="2314" width="4.7109375" style="2" customWidth="1"/>
    <col min="2315" max="2315" width="6.42578125" style="2" customWidth="1"/>
    <col min="2316" max="2316" width="5.85546875" style="2" customWidth="1"/>
    <col min="2317" max="2317" width="4.7109375" style="2" customWidth="1"/>
    <col min="2318" max="2319" width="5" style="2" customWidth="1"/>
    <col min="2320" max="2320" width="4.85546875" style="2" customWidth="1"/>
    <col min="2321" max="2326" width="5.28515625" style="2" customWidth="1"/>
    <col min="2327" max="2330" width="4.7109375" style="2" customWidth="1"/>
    <col min="2331" max="2563" width="5.42578125" style="2"/>
    <col min="2564" max="2564" width="4.140625" style="2" customWidth="1"/>
    <col min="2565" max="2565" width="30.42578125" style="2" customWidth="1"/>
    <col min="2566" max="2566" width="6.140625" style="2" customWidth="1"/>
    <col min="2567" max="2570" width="4.7109375" style="2" customWidth="1"/>
    <col min="2571" max="2571" width="6.42578125" style="2" customWidth="1"/>
    <col min="2572" max="2572" width="5.85546875" style="2" customWidth="1"/>
    <col min="2573" max="2573" width="4.7109375" style="2" customWidth="1"/>
    <col min="2574" max="2575" width="5" style="2" customWidth="1"/>
    <col min="2576" max="2576" width="4.85546875" style="2" customWidth="1"/>
    <col min="2577" max="2582" width="5.28515625" style="2" customWidth="1"/>
    <col min="2583" max="2586" width="4.7109375" style="2" customWidth="1"/>
    <col min="2587" max="2819" width="5.42578125" style="2"/>
    <col min="2820" max="2820" width="4.140625" style="2" customWidth="1"/>
    <col min="2821" max="2821" width="30.42578125" style="2" customWidth="1"/>
    <col min="2822" max="2822" width="6.140625" style="2" customWidth="1"/>
    <col min="2823" max="2826" width="4.7109375" style="2" customWidth="1"/>
    <col min="2827" max="2827" width="6.42578125" style="2" customWidth="1"/>
    <col min="2828" max="2828" width="5.85546875" style="2" customWidth="1"/>
    <col min="2829" max="2829" width="4.7109375" style="2" customWidth="1"/>
    <col min="2830" max="2831" width="5" style="2" customWidth="1"/>
    <col min="2832" max="2832" width="4.85546875" style="2" customWidth="1"/>
    <col min="2833" max="2838" width="5.28515625" style="2" customWidth="1"/>
    <col min="2839" max="2842" width="4.7109375" style="2" customWidth="1"/>
    <col min="2843" max="3075" width="5.42578125" style="2"/>
    <col min="3076" max="3076" width="4.140625" style="2" customWidth="1"/>
    <col min="3077" max="3077" width="30.42578125" style="2" customWidth="1"/>
    <col min="3078" max="3078" width="6.140625" style="2" customWidth="1"/>
    <col min="3079" max="3082" width="4.7109375" style="2" customWidth="1"/>
    <col min="3083" max="3083" width="6.42578125" style="2" customWidth="1"/>
    <col min="3084" max="3084" width="5.85546875" style="2" customWidth="1"/>
    <col min="3085" max="3085" width="4.7109375" style="2" customWidth="1"/>
    <col min="3086" max="3087" width="5" style="2" customWidth="1"/>
    <col min="3088" max="3088" width="4.85546875" style="2" customWidth="1"/>
    <col min="3089" max="3094" width="5.28515625" style="2" customWidth="1"/>
    <col min="3095" max="3098" width="4.7109375" style="2" customWidth="1"/>
    <col min="3099" max="3331" width="5.42578125" style="2"/>
    <col min="3332" max="3332" width="4.140625" style="2" customWidth="1"/>
    <col min="3333" max="3333" width="30.42578125" style="2" customWidth="1"/>
    <col min="3334" max="3334" width="6.140625" style="2" customWidth="1"/>
    <col min="3335" max="3338" width="4.7109375" style="2" customWidth="1"/>
    <col min="3339" max="3339" width="6.42578125" style="2" customWidth="1"/>
    <col min="3340" max="3340" width="5.85546875" style="2" customWidth="1"/>
    <col min="3341" max="3341" width="4.7109375" style="2" customWidth="1"/>
    <col min="3342" max="3343" width="5" style="2" customWidth="1"/>
    <col min="3344" max="3344" width="4.85546875" style="2" customWidth="1"/>
    <col min="3345" max="3350" width="5.28515625" style="2" customWidth="1"/>
    <col min="3351" max="3354" width="4.7109375" style="2" customWidth="1"/>
    <col min="3355" max="3587" width="5.42578125" style="2"/>
    <col min="3588" max="3588" width="4.140625" style="2" customWidth="1"/>
    <col min="3589" max="3589" width="30.42578125" style="2" customWidth="1"/>
    <col min="3590" max="3590" width="6.140625" style="2" customWidth="1"/>
    <col min="3591" max="3594" width="4.7109375" style="2" customWidth="1"/>
    <col min="3595" max="3595" width="6.42578125" style="2" customWidth="1"/>
    <col min="3596" max="3596" width="5.85546875" style="2" customWidth="1"/>
    <col min="3597" max="3597" width="4.7109375" style="2" customWidth="1"/>
    <col min="3598" max="3599" width="5" style="2" customWidth="1"/>
    <col min="3600" max="3600" width="4.85546875" style="2" customWidth="1"/>
    <col min="3601" max="3606" width="5.28515625" style="2" customWidth="1"/>
    <col min="3607" max="3610" width="4.7109375" style="2" customWidth="1"/>
    <col min="3611" max="3843" width="5.42578125" style="2"/>
    <col min="3844" max="3844" width="4.140625" style="2" customWidth="1"/>
    <col min="3845" max="3845" width="30.42578125" style="2" customWidth="1"/>
    <col min="3846" max="3846" width="6.140625" style="2" customWidth="1"/>
    <col min="3847" max="3850" width="4.7109375" style="2" customWidth="1"/>
    <col min="3851" max="3851" width="6.42578125" style="2" customWidth="1"/>
    <col min="3852" max="3852" width="5.85546875" style="2" customWidth="1"/>
    <col min="3853" max="3853" width="4.7109375" style="2" customWidth="1"/>
    <col min="3854" max="3855" width="5" style="2" customWidth="1"/>
    <col min="3856" max="3856" width="4.85546875" style="2" customWidth="1"/>
    <col min="3857" max="3862" width="5.28515625" style="2" customWidth="1"/>
    <col min="3863" max="3866" width="4.7109375" style="2" customWidth="1"/>
    <col min="3867" max="4099" width="5.42578125" style="2"/>
    <col min="4100" max="4100" width="4.140625" style="2" customWidth="1"/>
    <col min="4101" max="4101" width="30.42578125" style="2" customWidth="1"/>
    <col min="4102" max="4102" width="6.140625" style="2" customWidth="1"/>
    <col min="4103" max="4106" width="4.7109375" style="2" customWidth="1"/>
    <col min="4107" max="4107" width="6.42578125" style="2" customWidth="1"/>
    <col min="4108" max="4108" width="5.85546875" style="2" customWidth="1"/>
    <col min="4109" max="4109" width="4.7109375" style="2" customWidth="1"/>
    <col min="4110" max="4111" width="5" style="2" customWidth="1"/>
    <col min="4112" max="4112" width="4.85546875" style="2" customWidth="1"/>
    <col min="4113" max="4118" width="5.28515625" style="2" customWidth="1"/>
    <col min="4119" max="4122" width="4.7109375" style="2" customWidth="1"/>
    <col min="4123" max="4355" width="5.42578125" style="2"/>
    <col min="4356" max="4356" width="4.140625" style="2" customWidth="1"/>
    <col min="4357" max="4357" width="30.42578125" style="2" customWidth="1"/>
    <col min="4358" max="4358" width="6.140625" style="2" customWidth="1"/>
    <col min="4359" max="4362" width="4.7109375" style="2" customWidth="1"/>
    <col min="4363" max="4363" width="6.42578125" style="2" customWidth="1"/>
    <col min="4364" max="4364" width="5.85546875" style="2" customWidth="1"/>
    <col min="4365" max="4365" width="4.7109375" style="2" customWidth="1"/>
    <col min="4366" max="4367" width="5" style="2" customWidth="1"/>
    <col min="4368" max="4368" width="4.85546875" style="2" customWidth="1"/>
    <col min="4369" max="4374" width="5.28515625" style="2" customWidth="1"/>
    <col min="4375" max="4378" width="4.7109375" style="2" customWidth="1"/>
    <col min="4379" max="4611" width="5.42578125" style="2"/>
    <col min="4612" max="4612" width="4.140625" style="2" customWidth="1"/>
    <col min="4613" max="4613" width="30.42578125" style="2" customWidth="1"/>
    <col min="4614" max="4614" width="6.140625" style="2" customWidth="1"/>
    <col min="4615" max="4618" width="4.7109375" style="2" customWidth="1"/>
    <col min="4619" max="4619" width="6.42578125" style="2" customWidth="1"/>
    <col min="4620" max="4620" width="5.85546875" style="2" customWidth="1"/>
    <col min="4621" max="4621" width="4.7109375" style="2" customWidth="1"/>
    <col min="4622" max="4623" width="5" style="2" customWidth="1"/>
    <col min="4624" max="4624" width="4.85546875" style="2" customWidth="1"/>
    <col min="4625" max="4630" width="5.28515625" style="2" customWidth="1"/>
    <col min="4631" max="4634" width="4.7109375" style="2" customWidth="1"/>
    <col min="4635" max="4867" width="5.42578125" style="2"/>
    <col min="4868" max="4868" width="4.140625" style="2" customWidth="1"/>
    <col min="4869" max="4869" width="30.42578125" style="2" customWidth="1"/>
    <col min="4870" max="4870" width="6.140625" style="2" customWidth="1"/>
    <col min="4871" max="4874" width="4.7109375" style="2" customWidth="1"/>
    <col min="4875" max="4875" width="6.42578125" style="2" customWidth="1"/>
    <col min="4876" max="4876" width="5.85546875" style="2" customWidth="1"/>
    <col min="4877" max="4877" width="4.7109375" style="2" customWidth="1"/>
    <col min="4878" max="4879" width="5" style="2" customWidth="1"/>
    <col min="4880" max="4880" width="4.85546875" style="2" customWidth="1"/>
    <col min="4881" max="4886" width="5.28515625" style="2" customWidth="1"/>
    <col min="4887" max="4890" width="4.7109375" style="2" customWidth="1"/>
    <col min="4891" max="5123" width="5.42578125" style="2"/>
    <col min="5124" max="5124" width="4.140625" style="2" customWidth="1"/>
    <col min="5125" max="5125" width="30.42578125" style="2" customWidth="1"/>
    <col min="5126" max="5126" width="6.140625" style="2" customWidth="1"/>
    <col min="5127" max="5130" width="4.7109375" style="2" customWidth="1"/>
    <col min="5131" max="5131" width="6.42578125" style="2" customWidth="1"/>
    <col min="5132" max="5132" width="5.85546875" style="2" customWidth="1"/>
    <col min="5133" max="5133" width="4.7109375" style="2" customWidth="1"/>
    <col min="5134" max="5135" width="5" style="2" customWidth="1"/>
    <col min="5136" max="5136" width="4.85546875" style="2" customWidth="1"/>
    <col min="5137" max="5142" width="5.28515625" style="2" customWidth="1"/>
    <col min="5143" max="5146" width="4.7109375" style="2" customWidth="1"/>
    <col min="5147" max="5379" width="5.42578125" style="2"/>
    <col min="5380" max="5380" width="4.140625" style="2" customWidth="1"/>
    <col min="5381" max="5381" width="30.42578125" style="2" customWidth="1"/>
    <col min="5382" max="5382" width="6.140625" style="2" customWidth="1"/>
    <col min="5383" max="5386" width="4.7109375" style="2" customWidth="1"/>
    <col min="5387" max="5387" width="6.42578125" style="2" customWidth="1"/>
    <col min="5388" max="5388" width="5.85546875" style="2" customWidth="1"/>
    <col min="5389" max="5389" width="4.7109375" style="2" customWidth="1"/>
    <col min="5390" max="5391" width="5" style="2" customWidth="1"/>
    <col min="5392" max="5392" width="4.85546875" style="2" customWidth="1"/>
    <col min="5393" max="5398" width="5.28515625" style="2" customWidth="1"/>
    <col min="5399" max="5402" width="4.7109375" style="2" customWidth="1"/>
    <col min="5403" max="5635" width="5.42578125" style="2"/>
    <col min="5636" max="5636" width="4.140625" style="2" customWidth="1"/>
    <col min="5637" max="5637" width="30.42578125" style="2" customWidth="1"/>
    <col min="5638" max="5638" width="6.140625" style="2" customWidth="1"/>
    <col min="5639" max="5642" width="4.7109375" style="2" customWidth="1"/>
    <col min="5643" max="5643" width="6.42578125" style="2" customWidth="1"/>
    <col min="5644" max="5644" width="5.85546875" style="2" customWidth="1"/>
    <col min="5645" max="5645" width="4.7109375" style="2" customWidth="1"/>
    <col min="5646" max="5647" width="5" style="2" customWidth="1"/>
    <col min="5648" max="5648" width="4.85546875" style="2" customWidth="1"/>
    <col min="5649" max="5654" width="5.28515625" style="2" customWidth="1"/>
    <col min="5655" max="5658" width="4.7109375" style="2" customWidth="1"/>
    <col min="5659" max="5891" width="5.42578125" style="2"/>
    <col min="5892" max="5892" width="4.140625" style="2" customWidth="1"/>
    <col min="5893" max="5893" width="30.42578125" style="2" customWidth="1"/>
    <col min="5894" max="5894" width="6.140625" style="2" customWidth="1"/>
    <col min="5895" max="5898" width="4.7109375" style="2" customWidth="1"/>
    <col min="5899" max="5899" width="6.42578125" style="2" customWidth="1"/>
    <col min="5900" max="5900" width="5.85546875" style="2" customWidth="1"/>
    <col min="5901" max="5901" width="4.7109375" style="2" customWidth="1"/>
    <col min="5902" max="5903" width="5" style="2" customWidth="1"/>
    <col min="5904" max="5904" width="4.85546875" style="2" customWidth="1"/>
    <col min="5905" max="5910" width="5.28515625" style="2" customWidth="1"/>
    <col min="5911" max="5914" width="4.7109375" style="2" customWidth="1"/>
    <col min="5915" max="6147" width="5.42578125" style="2"/>
    <col min="6148" max="6148" width="4.140625" style="2" customWidth="1"/>
    <col min="6149" max="6149" width="30.42578125" style="2" customWidth="1"/>
    <col min="6150" max="6150" width="6.140625" style="2" customWidth="1"/>
    <col min="6151" max="6154" width="4.7109375" style="2" customWidth="1"/>
    <col min="6155" max="6155" width="6.42578125" style="2" customWidth="1"/>
    <col min="6156" max="6156" width="5.85546875" style="2" customWidth="1"/>
    <col min="6157" max="6157" width="4.7109375" style="2" customWidth="1"/>
    <col min="6158" max="6159" width="5" style="2" customWidth="1"/>
    <col min="6160" max="6160" width="4.85546875" style="2" customWidth="1"/>
    <col min="6161" max="6166" width="5.28515625" style="2" customWidth="1"/>
    <col min="6167" max="6170" width="4.7109375" style="2" customWidth="1"/>
    <col min="6171" max="6403" width="5.42578125" style="2"/>
    <col min="6404" max="6404" width="4.140625" style="2" customWidth="1"/>
    <col min="6405" max="6405" width="30.42578125" style="2" customWidth="1"/>
    <col min="6406" max="6406" width="6.140625" style="2" customWidth="1"/>
    <col min="6407" max="6410" width="4.7109375" style="2" customWidth="1"/>
    <col min="6411" max="6411" width="6.42578125" style="2" customWidth="1"/>
    <col min="6412" max="6412" width="5.85546875" style="2" customWidth="1"/>
    <col min="6413" max="6413" width="4.7109375" style="2" customWidth="1"/>
    <col min="6414" max="6415" width="5" style="2" customWidth="1"/>
    <col min="6416" max="6416" width="4.85546875" style="2" customWidth="1"/>
    <col min="6417" max="6422" width="5.28515625" style="2" customWidth="1"/>
    <col min="6423" max="6426" width="4.7109375" style="2" customWidth="1"/>
    <col min="6427" max="6659" width="5.42578125" style="2"/>
    <col min="6660" max="6660" width="4.140625" style="2" customWidth="1"/>
    <col min="6661" max="6661" width="30.42578125" style="2" customWidth="1"/>
    <col min="6662" max="6662" width="6.140625" style="2" customWidth="1"/>
    <col min="6663" max="6666" width="4.7109375" style="2" customWidth="1"/>
    <col min="6667" max="6667" width="6.42578125" style="2" customWidth="1"/>
    <col min="6668" max="6668" width="5.85546875" style="2" customWidth="1"/>
    <col min="6669" max="6669" width="4.7109375" style="2" customWidth="1"/>
    <col min="6670" max="6671" width="5" style="2" customWidth="1"/>
    <col min="6672" max="6672" width="4.85546875" style="2" customWidth="1"/>
    <col min="6673" max="6678" width="5.28515625" style="2" customWidth="1"/>
    <col min="6679" max="6682" width="4.7109375" style="2" customWidth="1"/>
    <col min="6683" max="6915" width="5.42578125" style="2"/>
    <col min="6916" max="6916" width="4.140625" style="2" customWidth="1"/>
    <col min="6917" max="6917" width="30.42578125" style="2" customWidth="1"/>
    <col min="6918" max="6918" width="6.140625" style="2" customWidth="1"/>
    <col min="6919" max="6922" width="4.7109375" style="2" customWidth="1"/>
    <col min="6923" max="6923" width="6.42578125" style="2" customWidth="1"/>
    <col min="6924" max="6924" width="5.85546875" style="2" customWidth="1"/>
    <col min="6925" max="6925" width="4.7109375" style="2" customWidth="1"/>
    <col min="6926" max="6927" width="5" style="2" customWidth="1"/>
    <col min="6928" max="6928" width="4.85546875" style="2" customWidth="1"/>
    <col min="6929" max="6934" width="5.28515625" style="2" customWidth="1"/>
    <col min="6935" max="6938" width="4.7109375" style="2" customWidth="1"/>
    <col min="6939" max="7171" width="5.42578125" style="2"/>
    <col min="7172" max="7172" width="4.140625" style="2" customWidth="1"/>
    <col min="7173" max="7173" width="30.42578125" style="2" customWidth="1"/>
    <col min="7174" max="7174" width="6.140625" style="2" customWidth="1"/>
    <col min="7175" max="7178" width="4.7109375" style="2" customWidth="1"/>
    <col min="7179" max="7179" width="6.42578125" style="2" customWidth="1"/>
    <col min="7180" max="7180" width="5.85546875" style="2" customWidth="1"/>
    <col min="7181" max="7181" width="4.7109375" style="2" customWidth="1"/>
    <col min="7182" max="7183" width="5" style="2" customWidth="1"/>
    <col min="7184" max="7184" width="4.85546875" style="2" customWidth="1"/>
    <col min="7185" max="7190" width="5.28515625" style="2" customWidth="1"/>
    <col min="7191" max="7194" width="4.7109375" style="2" customWidth="1"/>
    <col min="7195" max="7427" width="5.42578125" style="2"/>
    <col min="7428" max="7428" width="4.140625" style="2" customWidth="1"/>
    <col min="7429" max="7429" width="30.42578125" style="2" customWidth="1"/>
    <col min="7430" max="7430" width="6.140625" style="2" customWidth="1"/>
    <col min="7431" max="7434" width="4.7109375" style="2" customWidth="1"/>
    <col min="7435" max="7435" width="6.42578125" style="2" customWidth="1"/>
    <col min="7436" max="7436" width="5.85546875" style="2" customWidth="1"/>
    <col min="7437" max="7437" width="4.7109375" style="2" customWidth="1"/>
    <col min="7438" max="7439" width="5" style="2" customWidth="1"/>
    <col min="7440" max="7440" width="4.85546875" style="2" customWidth="1"/>
    <col min="7441" max="7446" width="5.28515625" style="2" customWidth="1"/>
    <col min="7447" max="7450" width="4.7109375" style="2" customWidth="1"/>
    <col min="7451" max="7683" width="5.42578125" style="2"/>
    <col min="7684" max="7684" width="4.140625" style="2" customWidth="1"/>
    <col min="7685" max="7685" width="30.42578125" style="2" customWidth="1"/>
    <col min="7686" max="7686" width="6.140625" style="2" customWidth="1"/>
    <col min="7687" max="7690" width="4.7109375" style="2" customWidth="1"/>
    <col min="7691" max="7691" width="6.42578125" style="2" customWidth="1"/>
    <col min="7692" max="7692" width="5.85546875" style="2" customWidth="1"/>
    <col min="7693" max="7693" width="4.7109375" style="2" customWidth="1"/>
    <col min="7694" max="7695" width="5" style="2" customWidth="1"/>
    <col min="7696" max="7696" width="4.85546875" style="2" customWidth="1"/>
    <col min="7697" max="7702" width="5.28515625" style="2" customWidth="1"/>
    <col min="7703" max="7706" width="4.7109375" style="2" customWidth="1"/>
    <col min="7707" max="7939" width="5.42578125" style="2"/>
    <col min="7940" max="7940" width="4.140625" style="2" customWidth="1"/>
    <col min="7941" max="7941" width="30.42578125" style="2" customWidth="1"/>
    <col min="7942" max="7942" width="6.140625" style="2" customWidth="1"/>
    <col min="7943" max="7946" width="4.7109375" style="2" customWidth="1"/>
    <col min="7947" max="7947" width="6.42578125" style="2" customWidth="1"/>
    <col min="7948" max="7948" width="5.85546875" style="2" customWidth="1"/>
    <col min="7949" max="7949" width="4.7109375" style="2" customWidth="1"/>
    <col min="7950" max="7951" width="5" style="2" customWidth="1"/>
    <col min="7952" max="7952" width="4.85546875" style="2" customWidth="1"/>
    <col min="7953" max="7958" width="5.28515625" style="2" customWidth="1"/>
    <col min="7959" max="7962" width="4.7109375" style="2" customWidth="1"/>
    <col min="7963" max="8195" width="5.42578125" style="2"/>
    <col min="8196" max="8196" width="4.140625" style="2" customWidth="1"/>
    <col min="8197" max="8197" width="30.42578125" style="2" customWidth="1"/>
    <col min="8198" max="8198" width="6.140625" style="2" customWidth="1"/>
    <col min="8199" max="8202" width="4.7109375" style="2" customWidth="1"/>
    <col min="8203" max="8203" width="6.42578125" style="2" customWidth="1"/>
    <col min="8204" max="8204" width="5.85546875" style="2" customWidth="1"/>
    <col min="8205" max="8205" width="4.7109375" style="2" customWidth="1"/>
    <col min="8206" max="8207" width="5" style="2" customWidth="1"/>
    <col min="8208" max="8208" width="4.85546875" style="2" customWidth="1"/>
    <col min="8209" max="8214" width="5.28515625" style="2" customWidth="1"/>
    <col min="8215" max="8218" width="4.7109375" style="2" customWidth="1"/>
    <col min="8219" max="8451" width="5.42578125" style="2"/>
    <col min="8452" max="8452" width="4.140625" style="2" customWidth="1"/>
    <col min="8453" max="8453" width="30.42578125" style="2" customWidth="1"/>
    <col min="8454" max="8454" width="6.140625" style="2" customWidth="1"/>
    <col min="8455" max="8458" width="4.7109375" style="2" customWidth="1"/>
    <col min="8459" max="8459" width="6.42578125" style="2" customWidth="1"/>
    <col min="8460" max="8460" width="5.85546875" style="2" customWidth="1"/>
    <col min="8461" max="8461" width="4.7109375" style="2" customWidth="1"/>
    <col min="8462" max="8463" width="5" style="2" customWidth="1"/>
    <col min="8464" max="8464" width="4.85546875" style="2" customWidth="1"/>
    <col min="8465" max="8470" width="5.28515625" style="2" customWidth="1"/>
    <col min="8471" max="8474" width="4.7109375" style="2" customWidth="1"/>
    <col min="8475" max="8707" width="5.42578125" style="2"/>
    <col min="8708" max="8708" width="4.140625" style="2" customWidth="1"/>
    <col min="8709" max="8709" width="30.42578125" style="2" customWidth="1"/>
    <col min="8710" max="8710" width="6.140625" style="2" customWidth="1"/>
    <col min="8711" max="8714" width="4.7109375" style="2" customWidth="1"/>
    <col min="8715" max="8715" width="6.42578125" style="2" customWidth="1"/>
    <col min="8716" max="8716" width="5.85546875" style="2" customWidth="1"/>
    <col min="8717" max="8717" width="4.7109375" style="2" customWidth="1"/>
    <col min="8718" max="8719" width="5" style="2" customWidth="1"/>
    <col min="8720" max="8720" width="4.85546875" style="2" customWidth="1"/>
    <col min="8721" max="8726" width="5.28515625" style="2" customWidth="1"/>
    <col min="8727" max="8730" width="4.7109375" style="2" customWidth="1"/>
    <col min="8731" max="8963" width="5.42578125" style="2"/>
    <col min="8964" max="8964" width="4.140625" style="2" customWidth="1"/>
    <col min="8965" max="8965" width="30.42578125" style="2" customWidth="1"/>
    <col min="8966" max="8966" width="6.140625" style="2" customWidth="1"/>
    <col min="8967" max="8970" width="4.7109375" style="2" customWidth="1"/>
    <col min="8971" max="8971" width="6.42578125" style="2" customWidth="1"/>
    <col min="8972" max="8972" width="5.85546875" style="2" customWidth="1"/>
    <col min="8973" max="8973" width="4.7109375" style="2" customWidth="1"/>
    <col min="8974" max="8975" width="5" style="2" customWidth="1"/>
    <col min="8976" max="8976" width="4.85546875" style="2" customWidth="1"/>
    <col min="8977" max="8982" width="5.28515625" style="2" customWidth="1"/>
    <col min="8983" max="8986" width="4.7109375" style="2" customWidth="1"/>
    <col min="8987" max="9219" width="5.42578125" style="2"/>
    <col min="9220" max="9220" width="4.140625" style="2" customWidth="1"/>
    <col min="9221" max="9221" width="30.42578125" style="2" customWidth="1"/>
    <col min="9222" max="9222" width="6.140625" style="2" customWidth="1"/>
    <col min="9223" max="9226" width="4.7109375" style="2" customWidth="1"/>
    <col min="9227" max="9227" width="6.42578125" style="2" customWidth="1"/>
    <col min="9228" max="9228" width="5.85546875" style="2" customWidth="1"/>
    <col min="9229" max="9229" width="4.7109375" style="2" customWidth="1"/>
    <col min="9230" max="9231" width="5" style="2" customWidth="1"/>
    <col min="9232" max="9232" width="4.85546875" style="2" customWidth="1"/>
    <col min="9233" max="9238" width="5.28515625" style="2" customWidth="1"/>
    <col min="9239" max="9242" width="4.7109375" style="2" customWidth="1"/>
    <col min="9243" max="9475" width="5.42578125" style="2"/>
    <col min="9476" max="9476" width="4.140625" style="2" customWidth="1"/>
    <col min="9477" max="9477" width="30.42578125" style="2" customWidth="1"/>
    <col min="9478" max="9478" width="6.140625" style="2" customWidth="1"/>
    <col min="9479" max="9482" width="4.7109375" style="2" customWidth="1"/>
    <col min="9483" max="9483" width="6.42578125" style="2" customWidth="1"/>
    <col min="9484" max="9484" width="5.85546875" style="2" customWidth="1"/>
    <col min="9485" max="9485" width="4.7109375" style="2" customWidth="1"/>
    <col min="9486" max="9487" width="5" style="2" customWidth="1"/>
    <col min="9488" max="9488" width="4.85546875" style="2" customWidth="1"/>
    <col min="9489" max="9494" width="5.28515625" style="2" customWidth="1"/>
    <col min="9495" max="9498" width="4.7109375" style="2" customWidth="1"/>
    <col min="9499" max="9731" width="5.42578125" style="2"/>
    <col min="9732" max="9732" width="4.140625" style="2" customWidth="1"/>
    <col min="9733" max="9733" width="30.42578125" style="2" customWidth="1"/>
    <col min="9734" max="9734" width="6.140625" style="2" customWidth="1"/>
    <col min="9735" max="9738" width="4.7109375" style="2" customWidth="1"/>
    <col min="9739" max="9739" width="6.42578125" style="2" customWidth="1"/>
    <col min="9740" max="9740" width="5.85546875" style="2" customWidth="1"/>
    <col min="9741" max="9741" width="4.7109375" style="2" customWidth="1"/>
    <col min="9742" max="9743" width="5" style="2" customWidth="1"/>
    <col min="9744" max="9744" width="4.85546875" style="2" customWidth="1"/>
    <col min="9745" max="9750" width="5.28515625" style="2" customWidth="1"/>
    <col min="9751" max="9754" width="4.7109375" style="2" customWidth="1"/>
    <col min="9755" max="9987" width="5.42578125" style="2"/>
    <col min="9988" max="9988" width="4.140625" style="2" customWidth="1"/>
    <col min="9989" max="9989" width="30.42578125" style="2" customWidth="1"/>
    <col min="9990" max="9990" width="6.140625" style="2" customWidth="1"/>
    <col min="9991" max="9994" width="4.7109375" style="2" customWidth="1"/>
    <col min="9995" max="9995" width="6.42578125" style="2" customWidth="1"/>
    <col min="9996" max="9996" width="5.85546875" style="2" customWidth="1"/>
    <col min="9997" max="9997" width="4.7109375" style="2" customWidth="1"/>
    <col min="9998" max="9999" width="5" style="2" customWidth="1"/>
    <col min="10000" max="10000" width="4.85546875" style="2" customWidth="1"/>
    <col min="10001" max="10006" width="5.28515625" style="2" customWidth="1"/>
    <col min="10007" max="10010" width="4.7109375" style="2" customWidth="1"/>
    <col min="10011" max="10243" width="5.42578125" style="2"/>
    <col min="10244" max="10244" width="4.140625" style="2" customWidth="1"/>
    <col min="10245" max="10245" width="30.42578125" style="2" customWidth="1"/>
    <col min="10246" max="10246" width="6.140625" style="2" customWidth="1"/>
    <col min="10247" max="10250" width="4.7109375" style="2" customWidth="1"/>
    <col min="10251" max="10251" width="6.42578125" style="2" customWidth="1"/>
    <col min="10252" max="10252" width="5.85546875" style="2" customWidth="1"/>
    <col min="10253" max="10253" width="4.7109375" style="2" customWidth="1"/>
    <col min="10254" max="10255" width="5" style="2" customWidth="1"/>
    <col min="10256" max="10256" width="4.85546875" style="2" customWidth="1"/>
    <col min="10257" max="10262" width="5.28515625" style="2" customWidth="1"/>
    <col min="10263" max="10266" width="4.7109375" style="2" customWidth="1"/>
    <col min="10267" max="10499" width="5.42578125" style="2"/>
    <col min="10500" max="10500" width="4.140625" style="2" customWidth="1"/>
    <col min="10501" max="10501" width="30.42578125" style="2" customWidth="1"/>
    <col min="10502" max="10502" width="6.140625" style="2" customWidth="1"/>
    <col min="10503" max="10506" width="4.7109375" style="2" customWidth="1"/>
    <col min="10507" max="10507" width="6.42578125" style="2" customWidth="1"/>
    <col min="10508" max="10508" width="5.85546875" style="2" customWidth="1"/>
    <col min="10509" max="10509" width="4.7109375" style="2" customWidth="1"/>
    <col min="10510" max="10511" width="5" style="2" customWidth="1"/>
    <col min="10512" max="10512" width="4.85546875" style="2" customWidth="1"/>
    <col min="10513" max="10518" width="5.28515625" style="2" customWidth="1"/>
    <col min="10519" max="10522" width="4.7109375" style="2" customWidth="1"/>
    <col min="10523" max="10755" width="5.42578125" style="2"/>
    <col min="10756" max="10756" width="4.140625" style="2" customWidth="1"/>
    <col min="10757" max="10757" width="30.42578125" style="2" customWidth="1"/>
    <col min="10758" max="10758" width="6.140625" style="2" customWidth="1"/>
    <col min="10759" max="10762" width="4.7109375" style="2" customWidth="1"/>
    <col min="10763" max="10763" width="6.42578125" style="2" customWidth="1"/>
    <col min="10764" max="10764" width="5.85546875" style="2" customWidth="1"/>
    <col min="10765" max="10765" width="4.7109375" style="2" customWidth="1"/>
    <col min="10766" max="10767" width="5" style="2" customWidth="1"/>
    <col min="10768" max="10768" width="4.85546875" style="2" customWidth="1"/>
    <col min="10769" max="10774" width="5.28515625" style="2" customWidth="1"/>
    <col min="10775" max="10778" width="4.7109375" style="2" customWidth="1"/>
    <col min="10779" max="11011" width="5.42578125" style="2"/>
    <col min="11012" max="11012" width="4.140625" style="2" customWidth="1"/>
    <col min="11013" max="11013" width="30.42578125" style="2" customWidth="1"/>
    <col min="11014" max="11014" width="6.140625" style="2" customWidth="1"/>
    <col min="11015" max="11018" width="4.7109375" style="2" customWidth="1"/>
    <col min="11019" max="11019" width="6.42578125" style="2" customWidth="1"/>
    <col min="11020" max="11020" width="5.85546875" style="2" customWidth="1"/>
    <col min="11021" max="11021" width="4.7109375" style="2" customWidth="1"/>
    <col min="11022" max="11023" width="5" style="2" customWidth="1"/>
    <col min="11024" max="11024" width="4.85546875" style="2" customWidth="1"/>
    <col min="11025" max="11030" width="5.28515625" style="2" customWidth="1"/>
    <col min="11031" max="11034" width="4.7109375" style="2" customWidth="1"/>
    <col min="11035" max="11267" width="5.42578125" style="2"/>
    <col min="11268" max="11268" width="4.140625" style="2" customWidth="1"/>
    <col min="11269" max="11269" width="30.42578125" style="2" customWidth="1"/>
    <col min="11270" max="11270" width="6.140625" style="2" customWidth="1"/>
    <col min="11271" max="11274" width="4.7109375" style="2" customWidth="1"/>
    <col min="11275" max="11275" width="6.42578125" style="2" customWidth="1"/>
    <col min="11276" max="11276" width="5.85546875" style="2" customWidth="1"/>
    <col min="11277" max="11277" width="4.7109375" style="2" customWidth="1"/>
    <col min="11278" max="11279" width="5" style="2" customWidth="1"/>
    <col min="11280" max="11280" width="4.85546875" style="2" customWidth="1"/>
    <col min="11281" max="11286" width="5.28515625" style="2" customWidth="1"/>
    <col min="11287" max="11290" width="4.7109375" style="2" customWidth="1"/>
    <col min="11291" max="11523" width="5.42578125" style="2"/>
    <col min="11524" max="11524" width="4.140625" style="2" customWidth="1"/>
    <col min="11525" max="11525" width="30.42578125" style="2" customWidth="1"/>
    <col min="11526" max="11526" width="6.140625" style="2" customWidth="1"/>
    <col min="11527" max="11530" width="4.7109375" style="2" customWidth="1"/>
    <col min="11531" max="11531" width="6.42578125" style="2" customWidth="1"/>
    <col min="11532" max="11532" width="5.85546875" style="2" customWidth="1"/>
    <col min="11533" max="11533" width="4.7109375" style="2" customWidth="1"/>
    <col min="11534" max="11535" width="5" style="2" customWidth="1"/>
    <col min="11536" max="11536" width="4.85546875" style="2" customWidth="1"/>
    <col min="11537" max="11542" width="5.28515625" style="2" customWidth="1"/>
    <col min="11543" max="11546" width="4.7109375" style="2" customWidth="1"/>
    <col min="11547" max="11779" width="5.42578125" style="2"/>
    <col min="11780" max="11780" width="4.140625" style="2" customWidth="1"/>
    <col min="11781" max="11781" width="30.42578125" style="2" customWidth="1"/>
    <col min="11782" max="11782" width="6.140625" style="2" customWidth="1"/>
    <col min="11783" max="11786" width="4.7109375" style="2" customWidth="1"/>
    <col min="11787" max="11787" width="6.42578125" style="2" customWidth="1"/>
    <col min="11788" max="11788" width="5.85546875" style="2" customWidth="1"/>
    <col min="11789" max="11789" width="4.7109375" style="2" customWidth="1"/>
    <col min="11790" max="11791" width="5" style="2" customWidth="1"/>
    <col min="11792" max="11792" width="4.85546875" style="2" customWidth="1"/>
    <col min="11793" max="11798" width="5.28515625" style="2" customWidth="1"/>
    <col min="11799" max="11802" width="4.7109375" style="2" customWidth="1"/>
    <col min="11803" max="12035" width="5.42578125" style="2"/>
    <col min="12036" max="12036" width="4.140625" style="2" customWidth="1"/>
    <col min="12037" max="12037" width="30.42578125" style="2" customWidth="1"/>
    <col min="12038" max="12038" width="6.140625" style="2" customWidth="1"/>
    <col min="12039" max="12042" width="4.7109375" style="2" customWidth="1"/>
    <col min="12043" max="12043" width="6.42578125" style="2" customWidth="1"/>
    <col min="12044" max="12044" width="5.85546875" style="2" customWidth="1"/>
    <col min="12045" max="12045" width="4.7109375" style="2" customWidth="1"/>
    <col min="12046" max="12047" width="5" style="2" customWidth="1"/>
    <col min="12048" max="12048" width="4.85546875" style="2" customWidth="1"/>
    <col min="12049" max="12054" width="5.28515625" style="2" customWidth="1"/>
    <col min="12055" max="12058" width="4.7109375" style="2" customWidth="1"/>
    <col min="12059" max="12291" width="5.42578125" style="2"/>
    <col min="12292" max="12292" width="4.140625" style="2" customWidth="1"/>
    <col min="12293" max="12293" width="30.42578125" style="2" customWidth="1"/>
    <col min="12294" max="12294" width="6.140625" style="2" customWidth="1"/>
    <col min="12295" max="12298" width="4.7109375" style="2" customWidth="1"/>
    <col min="12299" max="12299" width="6.42578125" style="2" customWidth="1"/>
    <col min="12300" max="12300" width="5.85546875" style="2" customWidth="1"/>
    <col min="12301" max="12301" width="4.7109375" style="2" customWidth="1"/>
    <col min="12302" max="12303" width="5" style="2" customWidth="1"/>
    <col min="12304" max="12304" width="4.85546875" style="2" customWidth="1"/>
    <col min="12305" max="12310" width="5.28515625" style="2" customWidth="1"/>
    <col min="12311" max="12314" width="4.7109375" style="2" customWidth="1"/>
    <col min="12315" max="12547" width="5.42578125" style="2"/>
    <col min="12548" max="12548" width="4.140625" style="2" customWidth="1"/>
    <col min="12549" max="12549" width="30.42578125" style="2" customWidth="1"/>
    <col min="12550" max="12550" width="6.140625" style="2" customWidth="1"/>
    <col min="12551" max="12554" width="4.7109375" style="2" customWidth="1"/>
    <col min="12555" max="12555" width="6.42578125" style="2" customWidth="1"/>
    <col min="12556" max="12556" width="5.85546875" style="2" customWidth="1"/>
    <col min="12557" max="12557" width="4.7109375" style="2" customWidth="1"/>
    <col min="12558" max="12559" width="5" style="2" customWidth="1"/>
    <col min="12560" max="12560" width="4.85546875" style="2" customWidth="1"/>
    <col min="12561" max="12566" width="5.28515625" style="2" customWidth="1"/>
    <col min="12567" max="12570" width="4.7109375" style="2" customWidth="1"/>
    <col min="12571" max="12803" width="5.42578125" style="2"/>
    <col min="12804" max="12804" width="4.140625" style="2" customWidth="1"/>
    <col min="12805" max="12805" width="30.42578125" style="2" customWidth="1"/>
    <col min="12806" max="12806" width="6.140625" style="2" customWidth="1"/>
    <col min="12807" max="12810" width="4.7109375" style="2" customWidth="1"/>
    <col min="12811" max="12811" width="6.42578125" style="2" customWidth="1"/>
    <col min="12812" max="12812" width="5.85546875" style="2" customWidth="1"/>
    <col min="12813" max="12813" width="4.7109375" style="2" customWidth="1"/>
    <col min="12814" max="12815" width="5" style="2" customWidth="1"/>
    <col min="12816" max="12816" width="4.85546875" style="2" customWidth="1"/>
    <col min="12817" max="12822" width="5.28515625" style="2" customWidth="1"/>
    <col min="12823" max="12826" width="4.7109375" style="2" customWidth="1"/>
    <col min="12827" max="13059" width="5.42578125" style="2"/>
    <col min="13060" max="13060" width="4.140625" style="2" customWidth="1"/>
    <col min="13061" max="13061" width="30.42578125" style="2" customWidth="1"/>
    <col min="13062" max="13062" width="6.140625" style="2" customWidth="1"/>
    <col min="13063" max="13066" width="4.7109375" style="2" customWidth="1"/>
    <col min="13067" max="13067" width="6.42578125" style="2" customWidth="1"/>
    <col min="13068" max="13068" width="5.85546875" style="2" customWidth="1"/>
    <col min="13069" max="13069" width="4.7109375" style="2" customWidth="1"/>
    <col min="13070" max="13071" width="5" style="2" customWidth="1"/>
    <col min="13072" max="13072" width="4.85546875" style="2" customWidth="1"/>
    <col min="13073" max="13078" width="5.28515625" style="2" customWidth="1"/>
    <col min="13079" max="13082" width="4.7109375" style="2" customWidth="1"/>
    <col min="13083" max="13315" width="5.42578125" style="2"/>
    <col min="13316" max="13316" width="4.140625" style="2" customWidth="1"/>
    <col min="13317" max="13317" width="30.42578125" style="2" customWidth="1"/>
    <col min="13318" max="13318" width="6.140625" style="2" customWidth="1"/>
    <col min="13319" max="13322" width="4.7109375" style="2" customWidth="1"/>
    <col min="13323" max="13323" width="6.42578125" style="2" customWidth="1"/>
    <col min="13324" max="13324" width="5.85546875" style="2" customWidth="1"/>
    <col min="13325" max="13325" width="4.7109375" style="2" customWidth="1"/>
    <col min="13326" max="13327" width="5" style="2" customWidth="1"/>
    <col min="13328" max="13328" width="4.85546875" style="2" customWidth="1"/>
    <col min="13329" max="13334" width="5.28515625" style="2" customWidth="1"/>
    <col min="13335" max="13338" width="4.7109375" style="2" customWidth="1"/>
    <col min="13339" max="13571" width="5.42578125" style="2"/>
    <col min="13572" max="13572" width="4.140625" style="2" customWidth="1"/>
    <col min="13573" max="13573" width="30.42578125" style="2" customWidth="1"/>
    <col min="13574" max="13574" width="6.140625" style="2" customWidth="1"/>
    <col min="13575" max="13578" width="4.7109375" style="2" customWidth="1"/>
    <col min="13579" max="13579" width="6.42578125" style="2" customWidth="1"/>
    <col min="13580" max="13580" width="5.85546875" style="2" customWidth="1"/>
    <col min="13581" max="13581" width="4.7109375" style="2" customWidth="1"/>
    <col min="13582" max="13583" width="5" style="2" customWidth="1"/>
    <col min="13584" max="13584" width="4.85546875" style="2" customWidth="1"/>
    <col min="13585" max="13590" width="5.28515625" style="2" customWidth="1"/>
    <col min="13591" max="13594" width="4.7109375" style="2" customWidth="1"/>
    <col min="13595" max="13827" width="5.42578125" style="2"/>
    <col min="13828" max="13828" width="4.140625" style="2" customWidth="1"/>
    <col min="13829" max="13829" width="30.42578125" style="2" customWidth="1"/>
    <col min="13830" max="13830" width="6.140625" style="2" customWidth="1"/>
    <col min="13831" max="13834" width="4.7109375" style="2" customWidth="1"/>
    <col min="13835" max="13835" width="6.42578125" style="2" customWidth="1"/>
    <col min="13836" max="13836" width="5.85546875" style="2" customWidth="1"/>
    <col min="13837" max="13837" width="4.7109375" style="2" customWidth="1"/>
    <col min="13838" max="13839" width="5" style="2" customWidth="1"/>
    <col min="13840" max="13840" width="4.85546875" style="2" customWidth="1"/>
    <col min="13841" max="13846" width="5.28515625" style="2" customWidth="1"/>
    <col min="13847" max="13850" width="4.7109375" style="2" customWidth="1"/>
    <col min="13851" max="14083" width="5.42578125" style="2"/>
    <col min="14084" max="14084" width="4.140625" style="2" customWidth="1"/>
    <col min="14085" max="14085" width="30.42578125" style="2" customWidth="1"/>
    <col min="14086" max="14086" width="6.140625" style="2" customWidth="1"/>
    <col min="14087" max="14090" width="4.7109375" style="2" customWidth="1"/>
    <col min="14091" max="14091" width="6.42578125" style="2" customWidth="1"/>
    <col min="14092" max="14092" width="5.85546875" style="2" customWidth="1"/>
    <col min="14093" max="14093" width="4.7109375" style="2" customWidth="1"/>
    <col min="14094" max="14095" width="5" style="2" customWidth="1"/>
    <col min="14096" max="14096" width="4.85546875" style="2" customWidth="1"/>
    <col min="14097" max="14102" width="5.28515625" style="2" customWidth="1"/>
    <col min="14103" max="14106" width="4.7109375" style="2" customWidth="1"/>
    <col min="14107" max="14339" width="5.42578125" style="2"/>
    <col min="14340" max="14340" width="4.140625" style="2" customWidth="1"/>
    <col min="14341" max="14341" width="30.42578125" style="2" customWidth="1"/>
    <col min="14342" max="14342" width="6.140625" style="2" customWidth="1"/>
    <col min="14343" max="14346" width="4.7109375" style="2" customWidth="1"/>
    <col min="14347" max="14347" width="6.42578125" style="2" customWidth="1"/>
    <col min="14348" max="14348" width="5.85546875" style="2" customWidth="1"/>
    <col min="14349" max="14349" width="4.7109375" style="2" customWidth="1"/>
    <col min="14350" max="14351" width="5" style="2" customWidth="1"/>
    <col min="14352" max="14352" width="4.85546875" style="2" customWidth="1"/>
    <col min="14353" max="14358" width="5.28515625" style="2" customWidth="1"/>
    <col min="14359" max="14362" width="4.7109375" style="2" customWidth="1"/>
    <col min="14363" max="14595" width="5.42578125" style="2"/>
    <col min="14596" max="14596" width="4.140625" style="2" customWidth="1"/>
    <col min="14597" max="14597" width="30.42578125" style="2" customWidth="1"/>
    <col min="14598" max="14598" width="6.140625" style="2" customWidth="1"/>
    <col min="14599" max="14602" width="4.7109375" style="2" customWidth="1"/>
    <col min="14603" max="14603" width="6.42578125" style="2" customWidth="1"/>
    <col min="14604" max="14604" width="5.85546875" style="2" customWidth="1"/>
    <col min="14605" max="14605" width="4.7109375" style="2" customWidth="1"/>
    <col min="14606" max="14607" width="5" style="2" customWidth="1"/>
    <col min="14608" max="14608" width="4.85546875" style="2" customWidth="1"/>
    <col min="14609" max="14614" width="5.28515625" style="2" customWidth="1"/>
    <col min="14615" max="14618" width="4.7109375" style="2" customWidth="1"/>
    <col min="14619" max="14851" width="5.42578125" style="2"/>
    <col min="14852" max="14852" width="4.140625" style="2" customWidth="1"/>
    <col min="14853" max="14853" width="30.42578125" style="2" customWidth="1"/>
    <col min="14854" max="14854" width="6.140625" style="2" customWidth="1"/>
    <col min="14855" max="14858" width="4.7109375" style="2" customWidth="1"/>
    <col min="14859" max="14859" width="6.42578125" style="2" customWidth="1"/>
    <col min="14860" max="14860" width="5.85546875" style="2" customWidth="1"/>
    <col min="14861" max="14861" width="4.7109375" style="2" customWidth="1"/>
    <col min="14862" max="14863" width="5" style="2" customWidth="1"/>
    <col min="14864" max="14864" width="4.85546875" style="2" customWidth="1"/>
    <col min="14865" max="14870" width="5.28515625" style="2" customWidth="1"/>
    <col min="14871" max="14874" width="4.7109375" style="2" customWidth="1"/>
    <col min="14875" max="15107" width="5.42578125" style="2"/>
    <col min="15108" max="15108" width="4.140625" style="2" customWidth="1"/>
    <col min="15109" max="15109" width="30.42578125" style="2" customWidth="1"/>
    <col min="15110" max="15110" width="6.140625" style="2" customWidth="1"/>
    <col min="15111" max="15114" width="4.7109375" style="2" customWidth="1"/>
    <col min="15115" max="15115" width="6.42578125" style="2" customWidth="1"/>
    <col min="15116" max="15116" width="5.85546875" style="2" customWidth="1"/>
    <col min="15117" max="15117" width="4.7109375" style="2" customWidth="1"/>
    <col min="15118" max="15119" width="5" style="2" customWidth="1"/>
    <col min="15120" max="15120" width="4.85546875" style="2" customWidth="1"/>
    <col min="15121" max="15126" width="5.28515625" style="2" customWidth="1"/>
    <col min="15127" max="15130" width="4.7109375" style="2" customWidth="1"/>
    <col min="15131" max="15363" width="5.42578125" style="2"/>
    <col min="15364" max="15364" width="4.140625" style="2" customWidth="1"/>
    <col min="15365" max="15365" width="30.42578125" style="2" customWidth="1"/>
    <col min="15366" max="15366" width="6.140625" style="2" customWidth="1"/>
    <col min="15367" max="15370" width="4.7109375" style="2" customWidth="1"/>
    <col min="15371" max="15371" width="6.42578125" style="2" customWidth="1"/>
    <col min="15372" max="15372" width="5.85546875" style="2" customWidth="1"/>
    <col min="15373" max="15373" width="4.7109375" style="2" customWidth="1"/>
    <col min="15374" max="15375" width="5" style="2" customWidth="1"/>
    <col min="15376" max="15376" width="4.85546875" style="2" customWidth="1"/>
    <col min="15377" max="15382" width="5.28515625" style="2" customWidth="1"/>
    <col min="15383" max="15386" width="4.7109375" style="2" customWidth="1"/>
    <col min="15387" max="15619" width="5.42578125" style="2"/>
    <col min="15620" max="15620" width="4.140625" style="2" customWidth="1"/>
    <col min="15621" max="15621" width="30.42578125" style="2" customWidth="1"/>
    <col min="15622" max="15622" width="6.140625" style="2" customWidth="1"/>
    <col min="15623" max="15626" width="4.7109375" style="2" customWidth="1"/>
    <col min="15627" max="15627" width="6.42578125" style="2" customWidth="1"/>
    <col min="15628" max="15628" width="5.85546875" style="2" customWidth="1"/>
    <col min="15629" max="15629" width="4.7109375" style="2" customWidth="1"/>
    <col min="15630" max="15631" width="5" style="2" customWidth="1"/>
    <col min="15632" max="15632" width="4.85546875" style="2" customWidth="1"/>
    <col min="15633" max="15638" width="5.28515625" style="2" customWidth="1"/>
    <col min="15639" max="15642" width="4.7109375" style="2" customWidth="1"/>
    <col min="15643" max="15875" width="5.42578125" style="2"/>
    <col min="15876" max="15876" width="4.140625" style="2" customWidth="1"/>
    <col min="15877" max="15877" width="30.42578125" style="2" customWidth="1"/>
    <col min="15878" max="15878" width="6.140625" style="2" customWidth="1"/>
    <col min="15879" max="15882" width="4.7109375" style="2" customWidth="1"/>
    <col min="15883" max="15883" width="6.42578125" style="2" customWidth="1"/>
    <col min="15884" max="15884" width="5.85546875" style="2" customWidth="1"/>
    <col min="15885" max="15885" width="4.7109375" style="2" customWidth="1"/>
    <col min="15886" max="15887" width="5" style="2" customWidth="1"/>
    <col min="15888" max="15888" width="4.85546875" style="2" customWidth="1"/>
    <col min="15889" max="15894" width="5.28515625" style="2" customWidth="1"/>
    <col min="15895" max="15898" width="4.7109375" style="2" customWidth="1"/>
    <col min="15899" max="16131" width="5.42578125" style="2"/>
    <col min="16132" max="16132" width="4.140625" style="2" customWidth="1"/>
    <col min="16133" max="16133" width="30.42578125" style="2" customWidth="1"/>
    <col min="16134" max="16134" width="6.140625" style="2" customWidth="1"/>
    <col min="16135" max="16138" width="4.7109375" style="2" customWidth="1"/>
    <col min="16139" max="16139" width="6.42578125" style="2" customWidth="1"/>
    <col min="16140" max="16140" width="5.85546875" style="2" customWidth="1"/>
    <col min="16141" max="16141" width="4.7109375" style="2" customWidth="1"/>
    <col min="16142" max="16143" width="5" style="2" customWidth="1"/>
    <col min="16144" max="16144" width="4.85546875" style="2" customWidth="1"/>
    <col min="16145" max="16150" width="5.28515625" style="2" customWidth="1"/>
    <col min="16151" max="16154" width="4.7109375" style="2" customWidth="1"/>
    <col min="16155" max="16384" width="5.42578125" style="2"/>
  </cols>
  <sheetData>
    <row r="1" spans="1:30" s="59" customFormat="1" ht="36" customHeight="1" x14ac:dyDescent="0.2">
      <c r="A1" s="1037" t="s">
        <v>470</v>
      </c>
      <c r="B1" s="1037"/>
      <c r="C1" s="1037"/>
      <c r="D1" s="1037"/>
      <c r="E1" s="1037"/>
      <c r="F1" s="1037"/>
      <c r="G1" s="1037"/>
      <c r="H1" s="1037"/>
      <c r="I1" s="1037"/>
      <c r="J1" s="1037"/>
      <c r="K1" s="1037"/>
      <c r="L1" s="1037"/>
      <c r="M1" s="1037"/>
      <c r="N1" s="1037"/>
      <c r="O1" s="1037"/>
      <c r="P1" s="1037"/>
      <c r="Q1" s="1037"/>
      <c r="R1" s="1037"/>
      <c r="S1" s="1037"/>
      <c r="T1" s="1037"/>
      <c r="U1" s="1037"/>
      <c r="V1" s="1037"/>
      <c r="W1" s="1037"/>
      <c r="X1" s="1037"/>
      <c r="Y1" s="1038"/>
      <c r="Z1" s="939" t="s">
        <v>158</v>
      </c>
      <c r="AA1" s="939"/>
      <c r="AC1" s="2"/>
    </row>
    <row r="2" spans="1:30" s="59" customFormat="1" ht="18.75" x14ac:dyDescent="0.2">
      <c r="A2" s="195"/>
      <c r="B2" s="195"/>
      <c r="C2" s="195"/>
      <c r="D2" s="195"/>
      <c r="E2" s="195"/>
      <c r="F2" s="195"/>
      <c r="G2" s="195"/>
      <c r="H2" s="195"/>
      <c r="I2" s="195"/>
      <c r="J2" s="195"/>
      <c r="K2" s="195"/>
      <c r="L2" s="195"/>
      <c r="M2" s="195"/>
      <c r="N2" s="195"/>
      <c r="O2" s="195"/>
      <c r="P2" s="195"/>
      <c r="Q2" s="195"/>
      <c r="R2" s="195"/>
      <c r="S2" s="195"/>
      <c r="T2" s="195"/>
      <c r="U2" s="195"/>
      <c r="V2" s="196"/>
      <c r="W2" s="196"/>
      <c r="X2" s="196"/>
      <c r="Y2" s="196"/>
      <c r="Z2" s="197"/>
      <c r="AA2" s="197"/>
      <c r="AC2" s="2"/>
    </row>
    <row r="3" spans="1:30" s="21" customFormat="1" ht="61.5" customHeight="1" x14ac:dyDescent="0.2">
      <c r="A3" s="903" t="s">
        <v>225</v>
      </c>
      <c r="B3" s="903" t="s">
        <v>224</v>
      </c>
      <c r="C3" s="954" t="s">
        <v>44</v>
      </c>
      <c r="D3" s="957" t="s">
        <v>452</v>
      </c>
      <c r="E3" s="958"/>
      <c r="F3" s="958"/>
      <c r="G3" s="959"/>
      <c r="H3" s="1040" t="s">
        <v>145</v>
      </c>
      <c r="I3" s="1042"/>
      <c r="J3" s="957" t="s">
        <v>146</v>
      </c>
      <c r="K3" s="958"/>
      <c r="L3" s="958"/>
      <c r="M3" s="959"/>
      <c r="N3" s="1040" t="s">
        <v>411</v>
      </c>
      <c r="O3" s="1042"/>
      <c r="P3" s="957" t="s">
        <v>5</v>
      </c>
      <c r="Q3" s="958"/>
      <c r="R3" s="958"/>
      <c r="S3" s="958"/>
      <c r="T3" s="958"/>
      <c r="U3" s="958"/>
      <c r="V3" s="1040" t="s">
        <v>147</v>
      </c>
      <c r="W3" s="1041"/>
      <c r="X3" s="1041"/>
      <c r="Y3" s="1041"/>
      <c r="Z3" s="1041"/>
      <c r="AA3" s="1042"/>
      <c r="AC3" s="2"/>
    </row>
    <row r="4" spans="1:30" s="21" customFormat="1" ht="88.5" customHeight="1" x14ac:dyDescent="0.2">
      <c r="A4" s="904"/>
      <c r="B4" s="904"/>
      <c r="C4" s="955"/>
      <c r="D4" s="1031" t="s">
        <v>123</v>
      </c>
      <c r="E4" s="1031" t="s">
        <v>126</v>
      </c>
      <c r="F4" s="1031" t="s">
        <v>489</v>
      </c>
      <c r="G4" s="1031" t="s">
        <v>131</v>
      </c>
      <c r="H4" s="1043" t="s">
        <v>413</v>
      </c>
      <c r="I4" s="1031" t="s">
        <v>414</v>
      </c>
      <c r="J4" s="1031" t="s">
        <v>21</v>
      </c>
      <c r="K4" s="1031" t="s">
        <v>479</v>
      </c>
      <c r="L4" s="1031" t="s">
        <v>148</v>
      </c>
      <c r="M4" s="1031" t="s">
        <v>10</v>
      </c>
      <c r="N4" s="1043" t="s">
        <v>412</v>
      </c>
      <c r="O4" s="1031" t="s">
        <v>415</v>
      </c>
      <c r="P4" s="1032" t="s">
        <v>149</v>
      </c>
      <c r="Q4" s="1032" t="s">
        <v>150</v>
      </c>
      <c r="R4" s="1039" t="s">
        <v>416</v>
      </c>
      <c r="S4" s="1039"/>
      <c r="T4" s="1039" t="s">
        <v>417</v>
      </c>
      <c r="U4" s="1039"/>
      <c r="V4" s="1039" t="s">
        <v>116</v>
      </c>
      <c r="W4" s="1039"/>
      <c r="X4" s="1039" t="s">
        <v>117</v>
      </c>
      <c r="Y4" s="1039"/>
      <c r="Z4" s="1039" t="s">
        <v>151</v>
      </c>
      <c r="AA4" s="1039"/>
      <c r="AC4" s="2"/>
    </row>
    <row r="5" spans="1:30" s="22" customFormat="1" ht="106.5" customHeight="1" x14ac:dyDescent="0.2">
      <c r="A5" s="953"/>
      <c r="B5" s="953"/>
      <c r="C5" s="955"/>
      <c r="D5" s="1031"/>
      <c r="E5" s="1031"/>
      <c r="F5" s="1031"/>
      <c r="G5" s="1031"/>
      <c r="H5" s="1043"/>
      <c r="I5" s="1031"/>
      <c r="J5" s="1031"/>
      <c r="K5" s="1031"/>
      <c r="L5" s="1031"/>
      <c r="M5" s="1031"/>
      <c r="N5" s="1043"/>
      <c r="O5" s="1031"/>
      <c r="P5" s="1033"/>
      <c r="Q5" s="1033"/>
      <c r="R5" s="450" t="s">
        <v>236</v>
      </c>
      <c r="S5" s="450" t="s">
        <v>223</v>
      </c>
      <c r="T5" s="450" t="s">
        <v>236</v>
      </c>
      <c r="U5" s="450" t="s">
        <v>223</v>
      </c>
      <c r="V5" s="450" t="s">
        <v>236</v>
      </c>
      <c r="W5" s="450" t="s">
        <v>223</v>
      </c>
      <c r="X5" s="450" t="s">
        <v>236</v>
      </c>
      <c r="Y5" s="450" t="s">
        <v>223</v>
      </c>
      <c r="Z5" s="450" t="s">
        <v>236</v>
      </c>
      <c r="AA5" s="450" t="s">
        <v>223</v>
      </c>
      <c r="AC5" s="2"/>
    </row>
    <row r="6" spans="1:30" s="30" customFormat="1" ht="15" customHeight="1" x14ac:dyDescent="0.2">
      <c r="A6" s="134">
        <v>1</v>
      </c>
      <c r="B6" s="134">
        <v>2</v>
      </c>
      <c r="C6" s="134">
        <v>3</v>
      </c>
      <c r="D6" s="134">
        <v>4</v>
      </c>
      <c r="E6" s="134">
        <v>5</v>
      </c>
      <c r="F6" s="134">
        <v>6</v>
      </c>
      <c r="G6" s="134">
        <v>7</v>
      </c>
      <c r="H6" s="134">
        <v>8</v>
      </c>
      <c r="I6" s="134">
        <v>9</v>
      </c>
      <c r="J6" s="134">
        <v>10</v>
      </c>
      <c r="K6" s="134">
        <v>11</v>
      </c>
      <c r="L6" s="134">
        <v>12</v>
      </c>
      <c r="M6" s="134">
        <v>13</v>
      </c>
      <c r="N6" s="134">
        <v>14</v>
      </c>
      <c r="O6" s="134">
        <v>15</v>
      </c>
      <c r="P6" s="134">
        <v>16</v>
      </c>
      <c r="Q6" s="134">
        <v>17</v>
      </c>
      <c r="R6" s="134">
        <v>18</v>
      </c>
      <c r="S6" s="134">
        <v>19</v>
      </c>
      <c r="T6" s="134">
        <v>20</v>
      </c>
      <c r="U6" s="134">
        <v>21</v>
      </c>
      <c r="V6" s="134">
        <v>22</v>
      </c>
      <c r="W6" s="134">
        <v>23</v>
      </c>
      <c r="X6" s="134">
        <v>24</v>
      </c>
      <c r="Y6" s="134">
        <v>25</v>
      </c>
      <c r="Z6" s="134">
        <v>26</v>
      </c>
      <c r="AA6" s="134">
        <v>27</v>
      </c>
      <c r="AC6" s="2"/>
    </row>
    <row r="7" spans="1:30" s="32" customFormat="1" ht="24.75" customHeight="1" x14ac:dyDescent="0.2">
      <c r="A7" s="161" t="s">
        <v>19</v>
      </c>
      <c r="B7" s="199" t="s">
        <v>39</v>
      </c>
      <c r="C7" s="498">
        <f t="shared" ref="C7:AA7" si="0">SUM(C8:C14)</f>
        <v>0</v>
      </c>
      <c r="D7" s="498">
        <f t="shared" si="0"/>
        <v>0</v>
      </c>
      <c r="E7" s="498">
        <f t="shared" si="0"/>
        <v>0</v>
      </c>
      <c r="F7" s="498">
        <f t="shared" si="0"/>
        <v>0</v>
      </c>
      <c r="G7" s="498">
        <f t="shared" si="0"/>
        <v>0</v>
      </c>
      <c r="H7" s="498">
        <f t="shared" si="0"/>
        <v>0</v>
      </c>
      <c r="I7" s="498">
        <f t="shared" si="0"/>
        <v>0</v>
      </c>
      <c r="J7" s="498">
        <f t="shared" si="0"/>
        <v>0</v>
      </c>
      <c r="K7" s="498">
        <f t="shared" si="0"/>
        <v>0</v>
      </c>
      <c r="L7" s="498">
        <f t="shared" si="0"/>
        <v>0</v>
      </c>
      <c r="M7" s="498">
        <f t="shared" si="0"/>
        <v>0</v>
      </c>
      <c r="N7" s="498">
        <f t="shared" si="0"/>
        <v>0</v>
      </c>
      <c r="O7" s="498">
        <f t="shared" si="0"/>
        <v>0</v>
      </c>
      <c r="P7" s="498">
        <f t="shared" si="0"/>
        <v>0</v>
      </c>
      <c r="Q7" s="498">
        <f t="shared" si="0"/>
        <v>0</v>
      </c>
      <c r="R7" s="498">
        <f t="shared" si="0"/>
        <v>0</v>
      </c>
      <c r="S7" s="498">
        <f t="shared" si="0"/>
        <v>0</v>
      </c>
      <c r="T7" s="498">
        <f t="shared" si="0"/>
        <v>0</v>
      </c>
      <c r="U7" s="498">
        <f t="shared" si="0"/>
        <v>0</v>
      </c>
      <c r="V7" s="498">
        <f t="shared" si="0"/>
        <v>0</v>
      </c>
      <c r="W7" s="498">
        <f t="shared" si="0"/>
        <v>0</v>
      </c>
      <c r="X7" s="498">
        <f t="shared" si="0"/>
        <v>0</v>
      </c>
      <c r="Y7" s="498">
        <f t="shared" si="0"/>
        <v>0</v>
      </c>
      <c r="Z7" s="498">
        <f t="shared" si="0"/>
        <v>0</v>
      </c>
      <c r="AA7" s="498">
        <f t="shared" si="0"/>
        <v>0</v>
      </c>
      <c r="AC7" s="2"/>
    </row>
    <row r="8" spans="1:30" s="5" customFormat="1" ht="27.75" customHeight="1" x14ac:dyDescent="0.2">
      <c r="A8" s="135"/>
      <c r="B8" s="178" t="s">
        <v>141</v>
      </c>
      <c r="C8" s="510">
        <f t="shared" ref="C8:C14" si="1">SUM(D8:G8)</f>
        <v>0</v>
      </c>
      <c r="D8" s="500"/>
      <c r="E8" s="511"/>
      <c r="F8" s="511"/>
      <c r="G8" s="511"/>
      <c r="H8" s="512">
        <f t="shared" ref="H8:H14" si="2">SUM(J8:M8)</f>
        <v>0</v>
      </c>
      <c r="I8" s="513"/>
      <c r="J8" s="513"/>
      <c r="K8" s="513"/>
      <c r="L8" s="513"/>
      <c r="M8" s="513"/>
      <c r="N8" s="513"/>
      <c r="O8" s="513"/>
      <c r="P8" s="513"/>
      <c r="Q8" s="513"/>
      <c r="R8" s="513"/>
      <c r="S8" s="513"/>
      <c r="T8" s="513"/>
      <c r="U8" s="513"/>
      <c r="V8" s="513"/>
      <c r="W8" s="513"/>
      <c r="X8" s="513"/>
      <c r="Y8" s="513"/>
      <c r="Z8" s="513"/>
      <c r="AA8" s="513"/>
      <c r="AB8" s="262" t="str">
        <f t="shared" ref="AB8:AB14" si="3">IF(AND((R8+T8)&lt;=I8,I8&lt;=H8,O8&lt;=N8,(S8+U8)&lt;=O8,(V8+X8+Z8)&lt;=I8,(W8+Y8+AA8)&lt;=O8),"Đúng","Sai")</f>
        <v>Đúng</v>
      </c>
      <c r="AC8" s="262" t="str">
        <f>IF(H8=J8+K8+L8+M8,"Đúng","Sai")</f>
        <v>Đúng</v>
      </c>
      <c r="AD8" s="262" t="str">
        <f t="shared" ref="AD8:AD14" si="4">IF(C8=P8+Q8,"Đúng","Sai")</f>
        <v>Đúng</v>
      </c>
    </row>
    <row r="9" spans="1:30" s="5" customFormat="1" ht="29.25" customHeight="1" x14ac:dyDescent="0.2">
      <c r="A9" s="137"/>
      <c r="B9" s="138" t="s">
        <v>142</v>
      </c>
      <c r="C9" s="514">
        <f t="shared" si="1"/>
        <v>0</v>
      </c>
      <c r="D9" s="518"/>
      <c r="E9" s="501"/>
      <c r="F9" s="501"/>
      <c r="G9" s="501"/>
      <c r="H9" s="515">
        <f t="shared" si="2"/>
        <v>0</v>
      </c>
      <c r="I9" s="500"/>
      <c r="J9" s="500"/>
      <c r="K9" s="500"/>
      <c r="L9" s="500"/>
      <c r="M9" s="500"/>
      <c r="N9" s="500"/>
      <c r="O9" s="500"/>
      <c r="P9" s="500"/>
      <c r="Q9" s="500"/>
      <c r="R9" s="500"/>
      <c r="S9" s="500"/>
      <c r="T9" s="500"/>
      <c r="U9" s="500"/>
      <c r="V9" s="500"/>
      <c r="W9" s="500"/>
      <c r="X9" s="500"/>
      <c r="Y9" s="500"/>
      <c r="Z9" s="500"/>
      <c r="AA9" s="500"/>
      <c r="AB9" s="262" t="str">
        <f t="shared" si="3"/>
        <v>Đúng</v>
      </c>
      <c r="AC9" s="262" t="str">
        <f t="shared" ref="AC9:AC14" si="5">IF(H9=J9+K9+L9+M9,"Đúng","Sai")</f>
        <v>Đúng</v>
      </c>
      <c r="AD9" s="262" t="str">
        <f t="shared" si="4"/>
        <v>Đúng</v>
      </c>
    </row>
    <row r="10" spans="1:30" s="5" customFormat="1" ht="36" customHeight="1" x14ac:dyDescent="0.2">
      <c r="A10" s="140"/>
      <c r="B10" s="138" t="s">
        <v>481</v>
      </c>
      <c r="C10" s="514">
        <f t="shared" si="1"/>
        <v>0</v>
      </c>
      <c r="D10" s="500"/>
      <c r="E10" s="500"/>
      <c r="F10" s="501"/>
      <c r="G10" s="501"/>
      <c r="H10" s="515">
        <f t="shared" si="2"/>
        <v>0</v>
      </c>
      <c r="I10" s="500"/>
      <c r="J10" s="500"/>
      <c r="K10" s="500"/>
      <c r="L10" s="500"/>
      <c r="M10" s="500"/>
      <c r="N10" s="500"/>
      <c r="O10" s="500"/>
      <c r="P10" s="500"/>
      <c r="Q10" s="500"/>
      <c r="R10" s="500"/>
      <c r="S10" s="500"/>
      <c r="T10" s="500"/>
      <c r="U10" s="500"/>
      <c r="V10" s="500"/>
      <c r="W10" s="500"/>
      <c r="X10" s="500"/>
      <c r="Y10" s="500"/>
      <c r="Z10" s="500"/>
      <c r="AA10" s="500"/>
      <c r="AB10" s="262" t="str">
        <f t="shared" si="3"/>
        <v>Đúng</v>
      </c>
      <c r="AC10" s="262" t="str">
        <f t="shared" si="5"/>
        <v>Đúng</v>
      </c>
      <c r="AD10" s="262" t="str">
        <f t="shared" si="4"/>
        <v>Đúng</v>
      </c>
    </row>
    <row r="11" spans="1:30" s="5" customFormat="1" ht="30" customHeight="1" x14ac:dyDescent="0.2">
      <c r="A11" s="140"/>
      <c r="B11" s="138" t="s">
        <v>489</v>
      </c>
      <c r="C11" s="514">
        <f t="shared" si="1"/>
        <v>0</v>
      </c>
      <c r="D11" s="500"/>
      <c r="E11" s="500"/>
      <c r="F11" s="501"/>
      <c r="G11" s="501"/>
      <c r="H11" s="515">
        <f t="shared" si="2"/>
        <v>0</v>
      </c>
      <c r="I11" s="500"/>
      <c r="J11" s="500"/>
      <c r="K11" s="500"/>
      <c r="L11" s="500"/>
      <c r="M11" s="500"/>
      <c r="N11" s="500"/>
      <c r="O11" s="500"/>
      <c r="P11" s="500"/>
      <c r="Q11" s="500"/>
      <c r="R11" s="500"/>
      <c r="S11" s="500"/>
      <c r="T11" s="500"/>
      <c r="U11" s="500"/>
      <c r="V11" s="500"/>
      <c r="W11" s="500"/>
      <c r="X11" s="500"/>
      <c r="Y11" s="500"/>
      <c r="Z11" s="500"/>
      <c r="AA11" s="500"/>
      <c r="AB11" s="262" t="str">
        <f t="shared" si="3"/>
        <v>Đúng</v>
      </c>
      <c r="AC11" s="262" t="str">
        <f t="shared" si="5"/>
        <v>Đúng</v>
      </c>
      <c r="AD11" s="262" t="str">
        <f t="shared" si="4"/>
        <v>Đúng</v>
      </c>
    </row>
    <row r="12" spans="1:30" s="5" customFormat="1" ht="25.5" customHeight="1" x14ac:dyDescent="0.2">
      <c r="A12" s="140"/>
      <c r="B12" s="138" t="s">
        <v>231</v>
      </c>
      <c r="C12" s="514">
        <f t="shared" si="1"/>
        <v>0</v>
      </c>
      <c r="D12" s="500"/>
      <c r="E12" s="500"/>
      <c r="F12" s="500"/>
      <c r="G12" s="501"/>
      <c r="H12" s="515">
        <f t="shared" si="2"/>
        <v>0</v>
      </c>
      <c r="I12" s="500"/>
      <c r="J12" s="500"/>
      <c r="K12" s="500"/>
      <c r="L12" s="500"/>
      <c r="M12" s="500"/>
      <c r="N12" s="500"/>
      <c r="O12" s="500"/>
      <c r="P12" s="500"/>
      <c r="Q12" s="500"/>
      <c r="R12" s="500"/>
      <c r="S12" s="500"/>
      <c r="T12" s="500"/>
      <c r="U12" s="500"/>
      <c r="V12" s="500"/>
      <c r="W12" s="500"/>
      <c r="X12" s="500"/>
      <c r="Y12" s="500"/>
      <c r="Z12" s="500"/>
      <c r="AA12" s="500"/>
      <c r="AB12" s="262" t="str">
        <f t="shared" si="3"/>
        <v>Đúng</v>
      </c>
      <c r="AC12" s="262" t="str">
        <f t="shared" si="5"/>
        <v>Đúng</v>
      </c>
      <c r="AD12" s="262" t="str">
        <f t="shared" si="4"/>
        <v>Đúng</v>
      </c>
    </row>
    <row r="13" spans="1:30" s="5" customFormat="1" ht="25.5" customHeight="1" x14ac:dyDescent="0.2">
      <c r="A13" s="140"/>
      <c r="B13" s="138" t="s">
        <v>143</v>
      </c>
      <c r="C13" s="514">
        <f t="shared" si="1"/>
        <v>0</v>
      </c>
      <c r="D13" s="500"/>
      <c r="E13" s="500"/>
      <c r="F13" s="500"/>
      <c r="G13" s="501"/>
      <c r="H13" s="515">
        <f t="shared" si="2"/>
        <v>0</v>
      </c>
      <c r="I13" s="500"/>
      <c r="J13" s="500"/>
      <c r="K13" s="500"/>
      <c r="L13" s="500"/>
      <c r="M13" s="500"/>
      <c r="N13" s="500"/>
      <c r="O13" s="500"/>
      <c r="P13" s="500"/>
      <c r="Q13" s="500"/>
      <c r="R13" s="500"/>
      <c r="S13" s="500"/>
      <c r="T13" s="500"/>
      <c r="U13" s="500"/>
      <c r="V13" s="500"/>
      <c r="W13" s="500"/>
      <c r="X13" s="500"/>
      <c r="Y13" s="500"/>
      <c r="Z13" s="500"/>
      <c r="AA13" s="500"/>
      <c r="AB13" s="262" t="str">
        <f t="shared" si="3"/>
        <v>Đúng</v>
      </c>
      <c r="AC13" s="262" t="str">
        <f t="shared" si="5"/>
        <v>Đúng</v>
      </c>
      <c r="AD13" s="262" t="str">
        <f t="shared" si="4"/>
        <v>Đúng</v>
      </c>
    </row>
    <row r="14" spans="1:30" s="5" customFormat="1" ht="23.25" customHeight="1" x14ac:dyDescent="0.2">
      <c r="A14" s="169"/>
      <c r="B14" s="172" t="s">
        <v>10</v>
      </c>
      <c r="C14" s="516">
        <f t="shared" si="1"/>
        <v>0</v>
      </c>
      <c r="D14" s="503"/>
      <c r="E14" s="503"/>
      <c r="F14" s="503"/>
      <c r="G14" s="503"/>
      <c r="H14" s="517">
        <f t="shared" si="2"/>
        <v>0</v>
      </c>
      <c r="I14" s="503"/>
      <c r="J14" s="503"/>
      <c r="K14" s="503"/>
      <c r="L14" s="503"/>
      <c r="M14" s="503"/>
      <c r="N14" s="503"/>
      <c r="O14" s="503"/>
      <c r="P14" s="500"/>
      <c r="Q14" s="503"/>
      <c r="R14" s="503"/>
      <c r="S14" s="503"/>
      <c r="T14" s="503"/>
      <c r="U14" s="503"/>
      <c r="V14" s="503"/>
      <c r="W14" s="503"/>
      <c r="X14" s="503"/>
      <c r="Y14" s="503"/>
      <c r="Z14" s="503"/>
      <c r="AA14" s="503"/>
      <c r="AB14" s="262" t="str">
        <f t="shared" si="3"/>
        <v>Đúng</v>
      </c>
      <c r="AC14" s="262" t="str">
        <f t="shared" si="5"/>
        <v>Đúng</v>
      </c>
      <c r="AD14" s="262" t="str">
        <f t="shared" si="4"/>
        <v>Đúng</v>
      </c>
    </row>
    <row r="15" spans="1:30" ht="27" customHeight="1" x14ac:dyDescent="0.2">
      <c r="A15" s="161" t="s">
        <v>23</v>
      </c>
      <c r="B15" s="199" t="s">
        <v>3</v>
      </c>
      <c r="C15" s="498">
        <f>SUM(C16:C19)</f>
        <v>0</v>
      </c>
      <c r="D15" s="505"/>
      <c r="E15" s="505"/>
      <c r="F15" s="505"/>
      <c r="G15" s="505"/>
      <c r="H15" s="498">
        <f>SUM(H16:H19)</f>
        <v>0</v>
      </c>
      <c r="I15" s="505"/>
      <c r="J15" s="505"/>
      <c r="K15" s="505"/>
      <c r="L15" s="505"/>
      <c r="M15" s="505"/>
      <c r="N15" s="498">
        <f>SUM(N16:N19)</f>
        <v>0</v>
      </c>
      <c r="O15" s="505"/>
      <c r="P15" s="498">
        <f>SUM(P16:P19)</f>
        <v>0</v>
      </c>
      <c r="Q15" s="498">
        <f t="shared" ref="Q15:AA15" si="6">SUM(Q16:Q19)</f>
        <v>0</v>
      </c>
      <c r="R15" s="498">
        <f t="shared" si="6"/>
        <v>0</v>
      </c>
      <c r="S15" s="498">
        <f t="shared" si="6"/>
        <v>0</v>
      </c>
      <c r="T15" s="498">
        <f t="shared" si="6"/>
        <v>0</v>
      </c>
      <c r="U15" s="498">
        <f t="shared" si="6"/>
        <v>0</v>
      </c>
      <c r="V15" s="498">
        <f t="shared" si="6"/>
        <v>0</v>
      </c>
      <c r="W15" s="498">
        <f t="shared" si="6"/>
        <v>0</v>
      </c>
      <c r="X15" s="498">
        <f t="shared" si="6"/>
        <v>0</v>
      </c>
      <c r="Y15" s="498">
        <f t="shared" si="6"/>
        <v>0</v>
      </c>
      <c r="Z15" s="498">
        <f t="shared" si="6"/>
        <v>0</v>
      </c>
      <c r="AA15" s="498">
        <f t="shared" si="6"/>
        <v>0</v>
      </c>
    </row>
    <row r="16" spans="1:30" ht="27" customHeight="1" x14ac:dyDescent="0.2">
      <c r="A16" s="140"/>
      <c r="B16" s="138" t="s">
        <v>123</v>
      </c>
      <c r="C16" s="514">
        <f>SUM(P16:Q16)</f>
        <v>0</v>
      </c>
      <c r="D16" s="506"/>
      <c r="E16" s="506"/>
      <c r="F16" s="506"/>
      <c r="G16" s="506"/>
      <c r="H16" s="514"/>
      <c r="I16" s="506"/>
      <c r="J16" s="506"/>
      <c r="K16" s="506"/>
      <c r="L16" s="506"/>
      <c r="M16" s="506"/>
      <c r="N16" s="514"/>
      <c r="O16" s="506"/>
      <c r="P16" s="500"/>
      <c r="Q16" s="500"/>
      <c r="R16" s="500"/>
      <c r="S16" s="500"/>
      <c r="T16" s="500"/>
      <c r="U16" s="500"/>
      <c r="V16" s="500"/>
      <c r="W16" s="500"/>
      <c r="X16" s="500"/>
      <c r="Y16" s="500"/>
      <c r="Z16" s="500"/>
      <c r="AA16" s="500"/>
    </row>
    <row r="17" spans="1:27" ht="27" customHeight="1" x14ac:dyDescent="0.2">
      <c r="A17" s="140"/>
      <c r="B17" s="138" t="s">
        <v>126</v>
      </c>
      <c r="C17" s="514">
        <f>SUM(P17:Q17)</f>
        <v>0</v>
      </c>
      <c r="D17" s="506"/>
      <c r="E17" s="506"/>
      <c r="F17" s="506"/>
      <c r="G17" s="506"/>
      <c r="H17" s="514"/>
      <c r="I17" s="506"/>
      <c r="J17" s="506"/>
      <c r="K17" s="506"/>
      <c r="L17" s="506"/>
      <c r="M17" s="506"/>
      <c r="N17" s="514"/>
      <c r="O17" s="506"/>
      <c r="P17" s="500"/>
      <c r="Q17" s="500"/>
      <c r="R17" s="500"/>
      <c r="S17" s="500"/>
      <c r="T17" s="500"/>
      <c r="U17" s="500"/>
      <c r="V17" s="500"/>
      <c r="W17" s="500"/>
      <c r="X17" s="500"/>
      <c r="Y17" s="500"/>
      <c r="Z17" s="500"/>
      <c r="AA17" s="500"/>
    </row>
    <row r="18" spans="1:27" ht="27" customHeight="1" x14ac:dyDescent="0.2">
      <c r="A18" s="140"/>
      <c r="B18" s="138" t="s">
        <v>489</v>
      </c>
      <c r="C18" s="514">
        <f t="shared" ref="C18:C19" si="7">SUM(P18:Q18)</f>
        <v>0</v>
      </c>
      <c r="D18" s="506"/>
      <c r="E18" s="506"/>
      <c r="F18" s="506"/>
      <c r="G18" s="506"/>
      <c r="H18" s="514"/>
      <c r="I18" s="506"/>
      <c r="J18" s="506"/>
      <c r="K18" s="506"/>
      <c r="L18" s="506"/>
      <c r="M18" s="506"/>
      <c r="N18" s="514"/>
      <c r="O18" s="506"/>
      <c r="P18" s="500"/>
      <c r="Q18" s="500"/>
      <c r="R18" s="500"/>
      <c r="S18" s="500"/>
      <c r="T18" s="500"/>
      <c r="U18" s="500"/>
      <c r="V18" s="500"/>
      <c r="W18" s="500"/>
      <c r="X18" s="500"/>
      <c r="Y18" s="500"/>
      <c r="Z18" s="500"/>
      <c r="AA18" s="500"/>
    </row>
    <row r="19" spans="1:27" ht="27" customHeight="1" x14ac:dyDescent="0.2">
      <c r="A19" s="169"/>
      <c r="B19" s="172" t="s">
        <v>131</v>
      </c>
      <c r="C19" s="516">
        <f t="shared" si="7"/>
        <v>0</v>
      </c>
      <c r="D19" s="507"/>
      <c r="E19" s="507"/>
      <c r="F19" s="507"/>
      <c r="G19" s="507"/>
      <c r="H19" s="516"/>
      <c r="I19" s="507"/>
      <c r="J19" s="507"/>
      <c r="K19" s="507"/>
      <c r="L19" s="507"/>
      <c r="M19" s="507"/>
      <c r="N19" s="516"/>
      <c r="O19" s="507"/>
      <c r="P19" s="503"/>
      <c r="Q19" s="503"/>
      <c r="R19" s="503"/>
      <c r="S19" s="503"/>
      <c r="T19" s="503"/>
      <c r="U19" s="503"/>
      <c r="V19" s="503"/>
      <c r="W19" s="503"/>
      <c r="X19" s="503"/>
      <c r="Y19" s="503"/>
      <c r="Z19" s="503"/>
      <c r="AA19" s="503"/>
    </row>
  </sheetData>
  <sheetProtection formatCells="0" formatColumns="0" formatRows="0"/>
  <mergeCells count="30">
    <mergeCell ref="R4:S4"/>
    <mergeCell ref="Z4:AA4"/>
    <mergeCell ref="H4:H5"/>
    <mergeCell ref="I4:I5"/>
    <mergeCell ref="J4:J5"/>
    <mergeCell ref="K4:K5"/>
    <mergeCell ref="L4:L5"/>
    <mergeCell ref="M4:M5"/>
    <mergeCell ref="O4:O5"/>
    <mergeCell ref="P4:P5"/>
    <mergeCell ref="Q4:Q5"/>
    <mergeCell ref="N4:N5"/>
    <mergeCell ref="V4:W4"/>
    <mergeCell ref="T4:U4"/>
    <mergeCell ref="A1:Y1"/>
    <mergeCell ref="X4:Y4"/>
    <mergeCell ref="G4:G5"/>
    <mergeCell ref="F4:F5"/>
    <mergeCell ref="E4:E5"/>
    <mergeCell ref="D4:D5"/>
    <mergeCell ref="J3:M3"/>
    <mergeCell ref="P3:U3"/>
    <mergeCell ref="V3:AA3"/>
    <mergeCell ref="Z1:AA1"/>
    <mergeCell ref="A3:A5"/>
    <mergeCell ref="B3:B5"/>
    <mergeCell ref="C3:C5"/>
    <mergeCell ref="D3:G3"/>
    <mergeCell ref="H3:I3"/>
    <mergeCell ref="N3:O3"/>
  </mergeCells>
  <conditionalFormatting sqref="AB1:AC1048576">
    <cfRule type="cellIs" dxfId="23" priority="1" operator="equal">
      <formula>"Đúng"</formula>
    </cfRule>
  </conditionalFormatting>
  <conditionalFormatting sqref="AD8:AD14">
    <cfRule type="cellIs" dxfId="22" priority="4" operator="equal">
      <formula>"Đúng"</formula>
    </cfRule>
  </conditionalFormatting>
  <pageMargins left="0.51181102362204722" right="0" top="0.23622047244094491" bottom="0.23622047244094491" header="0" footer="0"/>
  <pageSetup paperSize="9" scale="8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C00000"/>
    <pageSetUpPr fitToPage="1"/>
  </sheetPr>
  <dimension ref="A1:W25"/>
  <sheetViews>
    <sheetView topLeftCell="A13" zoomScaleNormal="100" workbookViewId="0">
      <selection activeCell="M18" sqref="M18"/>
    </sheetView>
  </sheetViews>
  <sheetFormatPr defaultColWidth="8.85546875" defaultRowHeight="15" x14ac:dyDescent="0.2"/>
  <cols>
    <col min="1" max="1" width="4.140625" style="2" customWidth="1"/>
    <col min="2" max="2" width="41.28515625" style="10" customWidth="1"/>
    <col min="3" max="3" width="6.7109375" style="6" customWidth="1"/>
    <col min="4" max="7" width="6.140625" style="2" customWidth="1"/>
    <col min="8" max="8" width="11.42578125" style="2" customWidth="1"/>
    <col min="9" max="9" width="7" style="2" customWidth="1"/>
    <col min="10" max="10" width="7.7109375" style="2" customWidth="1"/>
    <col min="11" max="11" width="9.7109375" style="2" customWidth="1"/>
    <col min="12" max="14" width="8.42578125" style="2" customWidth="1"/>
    <col min="15" max="19" width="6.140625" style="2" customWidth="1"/>
    <col min="20" max="20" width="7.140625" style="2" customWidth="1"/>
    <col min="21" max="21" width="6.85546875" style="2" customWidth="1"/>
    <col min="22" max="22" width="8" style="2" customWidth="1"/>
    <col min="23" max="23" width="8.7109375" style="2"/>
    <col min="24" max="259" width="9.140625" style="2"/>
    <col min="260" max="260" width="4.140625" style="2" customWidth="1"/>
    <col min="261" max="261" width="32.42578125" style="2" customWidth="1"/>
    <col min="262" max="277" width="6.140625" style="2" customWidth="1"/>
    <col min="278" max="515" width="9.140625" style="2"/>
    <col min="516" max="516" width="4.140625" style="2" customWidth="1"/>
    <col min="517" max="517" width="32.42578125" style="2" customWidth="1"/>
    <col min="518" max="533" width="6.140625" style="2" customWidth="1"/>
    <col min="534" max="771" width="9.140625" style="2"/>
    <col min="772" max="772" width="4.140625" style="2" customWidth="1"/>
    <col min="773" max="773" width="32.42578125" style="2" customWidth="1"/>
    <col min="774" max="789" width="6.140625" style="2" customWidth="1"/>
    <col min="790" max="1027" width="9.140625" style="2"/>
    <col min="1028" max="1028" width="4.140625" style="2" customWidth="1"/>
    <col min="1029" max="1029" width="32.42578125" style="2" customWidth="1"/>
    <col min="1030" max="1045" width="6.140625" style="2" customWidth="1"/>
    <col min="1046" max="1283" width="9.140625" style="2"/>
    <col min="1284" max="1284" width="4.140625" style="2" customWidth="1"/>
    <col min="1285" max="1285" width="32.42578125" style="2" customWidth="1"/>
    <col min="1286" max="1301" width="6.140625" style="2" customWidth="1"/>
    <col min="1302" max="1539" width="9.140625" style="2"/>
    <col min="1540" max="1540" width="4.140625" style="2" customWidth="1"/>
    <col min="1541" max="1541" width="32.42578125" style="2" customWidth="1"/>
    <col min="1542" max="1557" width="6.140625" style="2" customWidth="1"/>
    <col min="1558" max="1795" width="9.140625" style="2"/>
    <col min="1796" max="1796" width="4.140625" style="2" customWidth="1"/>
    <col min="1797" max="1797" width="32.42578125" style="2" customWidth="1"/>
    <col min="1798" max="1813" width="6.140625" style="2" customWidth="1"/>
    <col min="1814" max="2051" width="9.140625" style="2"/>
    <col min="2052" max="2052" width="4.140625" style="2" customWidth="1"/>
    <col min="2053" max="2053" width="32.42578125" style="2" customWidth="1"/>
    <col min="2054" max="2069" width="6.140625" style="2" customWidth="1"/>
    <col min="2070" max="2307" width="9.140625" style="2"/>
    <col min="2308" max="2308" width="4.140625" style="2" customWidth="1"/>
    <col min="2309" max="2309" width="32.42578125" style="2" customWidth="1"/>
    <col min="2310" max="2325" width="6.140625" style="2" customWidth="1"/>
    <col min="2326" max="2563" width="9.140625" style="2"/>
    <col min="2564" max="2564" width="4.140625" style="2" customWidth="1"/>
    <col min="2565" max="2565" width="32.42578125" style="2" customWidth="1"/>
    <col min="2566" max="2581" width="6.140625" style="2" customWidth="1"/>
    <col min="2582" max="2819" width="9.140625" style="2"/>
    <col min="2820" max="2820" width="4.140625" style="2" customWidth="1"/>
    <col min="2821" max="2821" width="32.42578125" style="2" customWidth="1"/>
    <col min="2822" max="2837" width="6.140625" style="2" customWidth="1"/>
    <col min="2838" max="3075" width="9.140625" style="2"/>
    <col min="3076" max="3076" width="4.140625" style="2" customWidth="1"/>
    <col min="3077" max="3077" width="32.42578125" style="2" customWidth="1"/>
    <col min="3078" max="3093" width="6.140625" style="2" customWidth="1"/>
    <col min="3094" max="3331" width="9.140625" style="2"/>
    <col min="3332" max="3332" width="4.140625" style="2" customWidth="1"/>
    <col min="3333" max="3333" width="32.42578125" style="2" customWidth="1"/>
    <col min="3334" max="3349" width="6.140625" style="2" customWidth="1"/>
    <col min="3350" max="3587" width="9.140625" style="2"/>
    <col min="3588" max="3588" width="4.140625" style="2" customWidth="1"/>
    <col min="3589" max="3589" width="32.42578125" style="2" customWidth="1"/>
    <col min="3590" max="3605" width="6.140625" style="2" customWidth="1"/>
    <col min="3606" max="3843" width="9.140625" style="2"/>
    <col min="3844" max="3844" width="4.140625" style="2" customWidth="1"/>
    <col min="3845" max="3845" width="32.42578125" style="2" customWidth="1"/>
    <col min="3846" max="3861" width="6.140625" style="2" customWidth="1"/>
    <col min="3862" max="4099" width="9.140625" style="2"/>
    <col min="4100" max="4100" width="4.140625" style="2" customWidth="1"/>
    <col min="4101" max="4101" width="32.42578125" style="2" customWidth="1"/>
    <col min="4102" max="4117" width="6.140625" style="2" customWidth="1"/>
    <col min="4118" max="4355" width="9.140625" style="2"/>
    <col min="4356" max="4356" width="4.140625" style="2" customWidth="1"/>
    <col min="4357" max="4357" width="32.42578125" style="2" customWidth="1"/>
    <col min="4358" max="4373" width="6.140625" style="2" customWidth="1"/>
    <col min="4374" max="4611" width="9.140625" style="2"/>
    <col min="4612" max="4612" width="4.140625" style="2" customWidth="1"/>
    <col min="4613" max="4613" width="32.42578125" style="2" customWidth="1"/>
    <col min="4614" max="4629" width="6.140625" style="2" customWidth="1"/>
    <col min="4630" max="4867" width="9.140625" style="2"/>
    <col min="4868" max="4868" width="4.140625" style="2" customWidth="1"/>
    <col min="4869" max="4869" width="32.42578125" style="2" customWidth="1"/>
    <col min="4870" max="4885" width="6.140625" style="2" customWidth="1"/>
    <col min="4886" max="5123" width="9.140625" style="2"/>
    <col min="5124" max="5124" width="4.140625" style="2" customWidth="1"/>
    <col min="5125" max="5125" width="32.42578125" style="2" customWidth="1"/>
    <col min="5126" max="5141" width="6.140625" style="2" customWidth="1"/>
    <col min="5142" max="5379" width="9.140625" style="2"/>
    <col min="5380" max="5380" width="4.140625" style="2" customWidth="1"/>
    <col min="5381" max="5381" width="32.42578125" style="2" customWidth="1"/>
    <col min="5382" max="5397" width="6.140625" style="2" customWidth="1"/>
    <col min="5398" max="5635" width="9.140625" style="2"/>
    <col min="5636" max="5636" width="4.140625" style="2" customWidth="1"/>
    <col min="5637" max="5637" width="32.42578125" style="2" customWidth="1"/>
    <col min="5638" max="5653" width="6.140625" style="2" customWidth="1"/>
    <col min="5654" max="5891" width="9.140625" style="2"/>
    <col min="5892" max="5892" width="4.140625" style="2" customWidth="1"/>
    <col min="5893" max="5893" width="32.42578125" style="2" customWidth="1"/>
    <col min="5894" max="5909" width="6.140625" style="2" customWidth="1"/>
    <col min="5910" max="6147" width="9.140625" style="2"/>
    <col min="6148" max="6148" width="4.140625" style="2" customWidth="1"/>
    <col min="6149" max="6149" width="32.42578125" style="2" customWidth="1"/>
    <col min="6150" max="6165" width="6.140625" style="2" customWidth="1"/>
    <col min="6166" max="6403" width="9.140625" style="2"/>
    <col min="6404" max="6404" width="4.140625" style="2" customWidth="1"/>
    <col min="6405" max="6405" width="32.42578125" style="2" customWidth="1"/>
    <col min="6406" max="6421" width="6.140625" style="2" customWidth="1"/>
    <col min="6422" max="6659" width="9.140625" style="2"/>
    <col min="6660" max="6660" width="4.140625" style="2" customWidth="1"/>
    <col min="6661" max="6661" width="32.42578125" style="2" customWidth="1"/>
    <col min="6662" max="6677" width="6.140625" style="2" customWidth="1"/>
    <col min="6678" max="6915" width="9.140625" style="2"/>
    <col min="6916" max="6916" width="4.140625" style="2" customWidth="1"/>
    <col min="6917" max="6917" width="32.42578125" style="2" customWidth="1"/>
    <col min="6918" max="6933" width="6.140625" style="2" customWidth="1"/>
    <col min="6934" max="7171" width="9.140625" style="2"/>
    <col min="7172" max="7172" width="4.140625" style="2" customWidth="1"/>
    <col min="7173" max="7173" width="32.42578125" style="2" customWidth="1"/>
    <col min="7174" max="7189" width="6.140625" style="2" customWidth="1"/>
    <col min="7190" max="7427" width="9.140625" style="2"/>
    <col min="7428" max="7428" width="4.140625" style="2" customWidth="1"/>
    <col min="7429" max="7429" width="32.42578125" style="2" customWidth="1"/>
    <col min="7430" max="7445" width="6.140625" style="2" customWidth="1"/>
    <col min="7446" max="7683" width="9.140625" style="2"/>
    <col min="7684" max="7684" width="4.140625" style="2" customWidth="1"/>
    <col min="7685" max="7685" width="32.42578125" style="2" customWidth="1"/>
    <col min="7686" max="7701" width="6.140625" style="2" customWidth="1"/>
    <col min="7702" max="7939" width="9.140625" style="2"/>
    <col min="7940" max="7940" width="4.140625" style="2" customWidth="1"/>
    <col min="7941" max="7941" width="32.42578125" style="2" customWidth="1"/>
    <col min="7942" max="7957" width="6.140625" style="2" customWidth="1"/>
    <col min="7958" max="8195" width="9.140625" style="2"/>
    <col min="8196" max="8196" width="4.140625" style="2" customWidth="1"/>
    <col min="8197" max="8197" width="32.42578125" style="2" customWidth="1"/>
    <col min="8198" max="8213" width="6.140625" style="2" customWidth="1"/>
    <col min="8214" max="8451" width="9.140625" style="2"/>
    <col min="8452" max="8452" width="4.140625" style="2" customWidth="1"/>
    <col min="8453" max="8453" width="32.42578125" style="2" customWidth="1"/>
    <col min="8454" max="8469" width="6.140625" style="2" customWidth="1"/>
    <col min="8470" max="8707" width="9.140625" style="2"/>
    <col min="8708" max="8708" width="4.140625" style="2" customWidth="1"/>
    <col min="8709" max="8709" width="32.42578125" style="2" customWidth="1"/>
    <col min="8710" max="8725" width="6.140625" style="2" customWidth="1"/>
    <col min="8726" max="8963" width="9.140625" style="2"/>
    <col min="8964" max="8964" width="4.140625" style="2" customWidth="1"/>
    <col min="8965" max="8965" width="32.42578125" style="2" customWidth="1"/>
    <col min="8966" max="8981" width="6.140625" style="2" customWidth="1"/>
    <col min="8982" max="9219" width="9.140625" style="2"/>
    <col min="9220" max="9220" width="4.140625" style="2" customWidth="1"/>
    <col min="9221" max="9221" width="32.42578125" style="2" customWidth="1"/>
    <col min="9222" max="9237" width="6.140625" style="2" customWidth="1"/>
    <col min="9238" max="9475" width="9.140625" style="2"/>
    <col min="9476" max="9476" width="4.140625" style="2" customWidth="1"/>
    <col min="9477" max="9477" width="32.42578125" style="2" customWidth="1"/>
    <col min="9478" max="9493" width="6.140625" style="2" customWidth="1"/>
    <col min="9494" max="9731" width="9.140625" style="2"/>
    <col min="9732" max="9732" width="4.140625" style="2" customWidth="1"/>
    <col min="9733" max="9733" width="32.42578125" style="2" customWidth="1"/>
    <col min="9734" max="9749" width="6.140625" style="2" customWidth="1"/>
    <col min="9750" max="9987" width="9.140625" style="2"/>
    <col min="9988" max="9988" width="4.140625" style="2" customWidth="1"/>
    <col min="9989" max="9989" width="32.42578125" style="2" customWidth="1"/>
    <col min="9990" max="10005" width="6.140625" style="2" customWidth="1"/>
    <col min="10006" max="10243" width="9.140625" style="2"/>
    <col min="10244" max="10244" width="4.140625" style="2" customWidth="1"/>
    <col min="10245" max="10245" width="32.42578125" style="2" customWidth="1"/>
    <col min="10246" max="10261" width="6.140625" style="2" customWidth="1"/>
    <col min="10262" max="10499" width="9.140625" style="2"/>
    <col min="10500" max="10500" width="4.140625" style="2" customWidth="1"/>
    <col min="10501" max="10501" width="32.42578125" style="2" customWidth="1"/>
    <col min="10502" max="10517" width="6.140625" style="2" customWidth="1"/>
    <col min="10518" max="10755" width="9.140625" style="2"/>
    <col min="10756" max="10756" width="4.140625" style="2" customWidth="1"/>
    <col min="10757" max="10757" width="32.42578125" style="2" customWidth="1"/>
    <col min="10758" max="10773" width="6.140625" style="2" customWidth="1"/>
    <col min="10774" max="11011" width="9.140625" style="2"/>
    <col min="11012" max="11012" width="4.140625" style="2" customWidth="1"/>
    <col min="11013" max="11013" width="32.42578125" style="2" customWidth="1"/>
    <col min="11014" max="11029" width="6.140625" style="2" customWidth="1"/>
    <col min="11030" max="11267" width="9.140625" style="2"/>
    <col min="11268" max="11268" width="4.140625" style="2" customWidth="1"/>
    <col min="11269" max="11269" width="32.42578125" style="2" customWidth="1"/>
    <col min="11270" max="11285" width="6.140625" style="2" customWidth="1"/>
    <col min="11286" max="11523" width="9.140625" style="2"/>
    <col min="11524" max="11524" width="4.140625" style="2" customWidth="1"/>
    <col min="11525" max="11525" width="32.42578125" style="2" customWidth="1"/>
    <col min="11526" max="11541" width="6.140625" style="2" customWidth="1"/>
    <col min="11542" max="11779" width="9.140625" style="2"/>
    <col min="11780" max="11780" width="4.140625" style="2" customWidth="1"/>
    <col min="11781" max="11781" width="32.42578125" style="2" customWidth="1"/>
    <col min="11782" max="11797" width="6.140625" style="2" customWidth="1"/>
    <col min="11798" max="12035" width="9.140625" style="2"/>
    <col min="12036" max="12036" width="4.140625" style="2" customWidth="1"/>
    <col min="12037" max="12037" width="32.42578125" style="2" customWidth="1"/>
    <col min="12038" max="12053" width="6.140625" style="2" customWidth="1"/>
    <col min="12054" max="12291" width="9.140625" style="2"/>
    <col min="12292" max="12292" width="4.140625" style="2" customWidth="1"/>
    <col min="12293" max="12293" width="32.42578125" style="2" customWidth="1"/>
    <col min="12294" max="12309" width="6.140625" style="2" customWidth="1"/>
    <col min="12310" max="12547" width="9.140625" style="2"/>
    <col min="12548" max="12548" width="4.140625" style="2" customWidth="1"/>
    <col min="12549" max="12549" width="32.42578125" style="2" customWidth="1"/>
    <col min="12550" max="12565" width="6.140625" style="2" customWidth="1"/>
    <col min="12566" max="12803" width="9.140625" style="2"/>
    <col min="12804" max="12804" width="4.140625" style="2" customWidth="1"/>
    <col min="12805" max="12805" width="32.42578125" style="2" customWidth="1"/>
    <col min="12806" max="12821" width="6.140625" style="2" customWidth="1"/>
    <col min="12822" max="13059" width="9.140625" style="2"/>
    <col min="13060" max="13060" width="4.140625" style="2" customWidth="1"/>
    <col min="13061" max="13061" width="32.42578125" style="2" customWidth="1"/>
    <col min="13062" max="13077" width="6.140625" style="2" customWidth="1"/>
    <col min="13078" max="13315" width="9.140625" style="2"/>
    <col min="13316" max="13316" width="4.140625" style="2" customWidth="1"/>
    <col min="13317" max="13317" width="32.42578125" style="2" customWidth="1"/>
    <col min="13318" max="13333" width="6.140625" style="2" customWidth="1"/>
    <col min="13334" max="13571" width="9.140625" style="2"/>
    <col min="13572" max="13572" width="4.140625" style="2" customWidth="1"/>
    <col min="13573" max="13573" width="32.42578125" style="2" customWidth="1"/>
    <col min="13574" max="13589" width="6.140625" style="2" customWidth="1"/>
    <col min="13590" max="13827" width="9.140625" style="2"/>
    <col min="13828" max="13828" width="4.140625" style="2" customWidth="1"/>
    <col min="13829" max="13829" width="32.42578125" style="2" customWidth="1"/>
    <col min="13830" max="13845" width="6.140625" style="2" customWidth="1"/>
    <col min="13846" max="14083" width="9.140625" style="2"/>
    <col min="14084" max="14084" width="4.140625" style="2" customWidth="1"/>
    <col min="14085" max="14085" width="32.42578125" style="2" customWidth="1"/>
    <col min="14086" max="14101" width="6.140625" style="2" customWidth="1"/>
    <col min="14102" max="14339" width="9.140625" style="2"/>
    <col min="14340" max="14340" width="4.140625" style="2" customWidth="1"/>
    <col min="14341" max="14341" width="32.42578125" style="2" customWidth="1"/>
    <col min="14342" max="14357" width="6.140625" style="2" customWidth="1"/>
    <col min="14358" max="14595" width="9.140625" style="2"/>
    <col min="14596" max="14596" width="4.140625" style="2" customWidth="1"/>
    <col min="14597" max="14597" width="32.42578125" style="2" customWidth="1"/>
    <col min="14598" max="14613" width="6.140625" style="2" customWidth="1"/>
    <col min="14614" max="14851" width="9.140625" style="2"/>
    <col min="14852" max="14852" width="4.140625" style="2" customWidth="1"/>
    <col min="14853" max="14853" width="32.42578125" style="2" customWidth="1"/>
    <col min="14854" max="14869" width="6.140625" style="2" customWidth="1"/>
    <col min="14870" max="15107" width="9.140625" style="2"/>
    <col min="15108" max="15108" width="4.140625" style="2" customWidth="1"/>
    <col min="15109" max="15109" width="32.42578125" style="2" customWidth="1"/>
    <col min="15110" max="15125" width="6.140625" style="2" customWidth="1"/>
    <col min="15126" max="15363" width="9.140625" style="2"/>
    <col min="15364" max="15364" width="4.140625" style="2" customWidth="1"/>
    <col min="15365" max="15365" width="32.42578125" style="2" customWidth="1"/>
    <col min="15366" max="15381" width="6.140625" style="2" customWidth="1"/>
    <col min="15382" max="15619" width="9.140625" style="2"/>
    <col min="15620" max="15620" width="4.140625" style="2" customWidth="1"/>
    <col min="15621" max="15621" width="32.42578125" style="2" customWidth="1"/>
    <col min="15622" max="15637" width="6.140625" style="2" customWidth="1"/>
    <col min="15638" max="15875" width="9.140625" style="2"/>
    <col min="15876" max="15876" width="4.140625" style="2" customWidth="1"/>
    <col min="15877" max="15877" width="32.42578125" style="2" customWidth="1"/>
    <col min="15878" max="15893" width="6.140625" style="2" customWidth="1"/>
    <col min="15894" max="16131" width="9.140625" style="2"/>
    <col min="16132" max="16132" width="4.140625" style="2" customWidth="1"/>
    <col min="16133" max="16133" width="32.42578125" style="2" customWidth="1"/>
    <col min="16134" max="16149" width="6.140625" style="2" customWidth="1"/>
    <col min="16150" max="16384" width="9.140625" style="2"/>
  </cols>
  <sheetData>
    <row r="1" spans="1:23" s="1" customFormat="1" ht="19.5" customHeight="1" x14ac:dyDescent="0.2">
      <c r="A1" s="877" t="s">
        <v>291</v>
      </c>
      <c r="B1" s="877"/>
      <c r="C1" s="877"/>
      <c r="D1" s="877"/>
      <c r="E1" s="877"/>
      <c r="F1" s="877"/>
      <c r="G1" s="877"/>
      <c r="H1" s="877"/>
      <c r="I1" s="877"/>
      <c r="J1" s="877"/>
      <c r="K1" s="877"/>
      <c r="L1" s="877"/>
      <c r="M1" s="877"/>
      <c r="N1" s="877"/>
      <c r="O1" s="877"/>
      <c r="P1" s="877"/>
      <c r="Q1" s="878"/>
      <c r="R1" s="917" t="s">
        <v>162</v>
      </c>
      <c r="S1" s="919"/>
    </row>
    <row r="2" spans="1:23" s="16" customFormat="1" ht="20.25" customHeight="1" x14ac:dyDescent="0.25">
      <c r="A2" s="1044" t="s">
        <v>290</v>
      </c>
      <c r="B2" s="1044"/>
      <c r="C2" s="1044"/>
      <c r="D2" s="1044"/>
      <c r="E2" s="1044"/>
      <c r="F2" s="1044"/>
      <c r="G2" s="1044"/>
      <c r="H2" s="1044"/>
      <c r="I2" s="1044"/>
      <c r="J2" s="1044"/>
      <c r="K2" s="1044"/>
      <c r="L2" s="1044"/>
      <c r="M2" s="1044"/>
      <c r="N2" s="1044"/>
      <c r="O2" s="1044"/>
      <c r="P2" s="1044"/>
      <c r="Q2" s="881" t="s">
        <v>140</v>
      </c>
      <c r="R2" s="881"/>
      <c r="S2" s="881"/>
    </row>
    <row r="3" spans="1:23" ht="25.5" customHeight="1" x14ac:dyDescent="0.2">
      <c r="A3" s="971" t="s">
        <v>225</v>
      </c>
      <c r="B3" s="971" t="s">
        <v>224</v>
      </c>
      <c r="C3" s="954" t="s">
        <v>49</v>
      </c>
      <c r="D3" s="978" t="s">
        <v>50</v>
      </c>
      <c r="E3" s="978"/>
      <c r="F3" s="978"/>
      <c r="G3" s="978"/>
      <c r="H3" s="1046" t="s">
        <v>51</v>
      </c>
      <c r="I3" s="1047"/>
      <c r="J3" s="1047"/>
      <c r="K3" s="1047"/>
      <c r="L3" s="1047"/>
      <c r="M3" s="1047"/>
      <c r="N3" s="1047"/>
      <c r="O3" s="1047"/>
      <c r="P3" s="1048"/>
      <c r="Q3" s="980" t="s">
        <v>52</v>
      </c>
      <c r="R3" s="981"/>
      <c r="S3" s="1045"/>
    </row>
    <row r="4" spans="1:23" s="3" customFormat="1" ht="181.5" customHeight="1" x14ac:dyDescent="0.2">
      <c r="A4" s="973"/>
      <c r="B4" s="973"/>
      <c r="C4" s="956"/>
      <c r="D4" s="159" t="s">
        <v>123</v>
      </c>
      <c r="E4" s="159" t="s">
        <v>126</v>
      </c>
      <c r="F4" s="160" t="s">
        <v>489</v>
      </c>
      <c r="G4" s="160" t="s">
        <v>143</v>
      </c>
      <c r="H4" s="146" t="s">
        <v>408</v>
      </c>
      <c r="I4" s="146" t="s">
        <v>409</v>
      </c>
      <c r="J4" s="146" t="s">
        <v>104</v>
      </c>
      <c r="K4" s="146" t="s">
        <v>453</v>
      </c>
      <c r="L4" s="146" t="s">
        <v>330</v>
      </c>
      <c r="M4" s="146" t="s">
        <v>613</v>
      </c>
      <c r="N4" s="146" t="s">
        <v>484</v>
      </c>
      <c r="O4" s="146" t="s">
        <v>41</v>
      </c>
      <c r="P4" s="146" t="s">
        <v>12</v>
      </c>
      <c r="Q4" s="159" t="s">
        <v>56</v>
      </c>
      <c r="R4" s="159" t="s">
        <v>695</v>
      </c>
      <c r="S4" s="159" t="s">
        <v>57</v>
      </c>
    </row>
    <row r="5" spans="1:23" s="4" customFormat="1" ht="16.5" customHeight="1" x14ac:dyDescent="0.2">
      <c r="A5" s="194">
        <v>1</v>
      </c>
      <c r="B5" s="194">
        <v>2</v>
      </c>
      <c r="C5" s="194">
        <v>3</v>
      </c>
      <c r="D5" s="194">
        <v>4</v>
      </c>
      <c r="E5" s="194">
        <v>5</v>
      </c>
      <c r="F5" s="194">
        <v>6</v>
      </c>
      <c r="G5" s="194">
        <v>7</v>
      </c>
      <c r="H5" s="194">
        <v>8</v>
      </c>
      <c r="I5" s="194">
        <v>9</v>
      </c>
      <c r="J5" s="194">
        <v>10</v>
      </c>
      <c r="K5" s="194">
        <v>11</v>
      </c>
      <c r="L5" s="194">
        <v>12</v>
      </c>
      <c r="M5" s="194">
        <v>13</v>
      </c>
      <c r="N5" s="194">
        <v>14</v>
      </c>
      <c r="O5" s="194">
        <v>15</v>
      </c>
      <c r="P5" s="194">
        <v>16</v>
      </c>
      <c r="Q5" s="194">
        <v>17</v>
      </c>
      <c r="R5" s="194">
        <v>18</v>
      </c>
      <c r="S5" s="194">
        <v>19</v>
      </c>
    </row>
    <row r="6" spans="1:23" s="18" customFormat="1" ht="24.95" customHeight="1" x14ac:dyDescent="0.2">
      <c r="A6" s="161" t="s">
        <v>19</v>
      </c>
      <c r="B6" s="162" t="s">
        <v>48</v>
      </c>
      <c r="C6" s="292">
        <f t="shared" ref="C6:S6" si="0">SUM(C7:C15)</f>
        <v>1</v>
      </c>
      <c r="D6" s="292">
        <f t="shared" si="0"/>
        <v>0</v>
      </c>
      <c r="E6" s="292">
        <f t="shared" si="0"/>
        <v>0</v>
      </c>
      <c r="F6" s="292">
        <f t="shared" si="0"/>
        <v>0</v>
      </c>
      <c r="G6" s="292">
        <f t="shared" si="0"/>
        <v>1</v>
      </c>
      <c r="H6" s="292">
        <f t="shared" si="0"/>
        <v>1</v>
      </c>
      <c r="I6" s="292">
        <f t="shared" si="0"/>
        <v>0</v>
      </c>
      <c r="J6" s="292">
        <f t="shared" si="0"/>
        <v>0</v>
      </c>
      <c r="K6" s="292">
        <f t="shared" si="0"/>
        <v>0</v>
      </c>
      <c r="L6" s="292">
        <f t="shared" si="0"/>
        <v>0</v>
      </c>
      <c r="M6" s="292">
        <f t="shared" si="0"/>
        <v>0</v>
      </c>
      <c r="N6" s="292">
        <f t="shared" si="0"/>
        <v>0</v>
      </c>
      <c r="O6" s="292">
        <f t="shared" si="0"/>
        <v>0</v>
      </c>
      <c r="P6" s="292">
        <f t="shared" si="0"/>
        <v>0</v>
      </c>
      <c r="Q6" s="292">
        <f t="shared" si="0"/>
        <v>0</v>
      </c>
      <c r="R6" s="292">
        <f t="shared" si="0"/>
        <v>0</v>
      </c>
      <c r="S6" s="292">
        <f t="shared" si="0"/>
        <v>0</v>
      </c>
      <c r="T6" s="90" t="str">
        <f>IF(AND(H6&lt;=C6,I6&lt;=C6,J6&lt;=C6,K6&lt;=C6,L6&lt;=C6,O6&lt;=C6,P6&lt;=C6),"Đúng","Sai")</f>
        <v>Đúng</v>
      </c>
      <c r="U6" s="90" t="str">
        <f>IF(C6=Q6+R6,"Đúng","Sai")</f>
        <v>Sai</v>
      </c>
      <c r="V6" s="90" t="str">
        <f>IF(AND(S6&lt;=R6),"Đúng","Sai")</f>
        <v>Đúng</v>
      </c>
      <c r="W6" s="90"/>
    </row>
    <row r="7" spans="1:23" s="17" customFormat="1" ht="24.95" customHeight="1" x14ac:dyDescent="0.2">
      <c r="A7" s="140"/>
      <c r="B7" s="138" t="s">
        <v>38</v>
      </c>
      <c r="C7" s="139">
        <f t="shared" ref="C7:C15" si="1">SUM(D7:G7)</f>
        <v>0</v>
      </c>
      <c r="D7" s="74"/>
      <c r="E7" s="334"/>
      <c r="F7" s="334"/>
      <c r="G7" s="334"/>
      <c r="H7" s="74"/>
      <c r="I7" s="74"/>
      <c r="J7" s="74"/>
      <c r="K7" s="74"/>
      <c r="L7" s="74"/>
      <c r="M7" s="74"/>
      <c r="N7" s="74"/>
      <c r="O7" s="74"/>
      <c r="P7" s="74"/>
      <c r="Q7" s="74"/>
      <c r="R7" s="74"/>
      <c r="S7" s="74"/>
      <c r="T7" s="90" t="str">
        <f t="shared" ref="T7:T15" si="2">IF(AND(H7&lt;=C7,I7&lt;=C7,J7&lt;=C7,K7&lt;=C7,L7&lt;=C7,O7&lt;=C7,P7&lt;=C7),"Đúng","Sai")</f>
        <v>Đúng</v>
      </c>
      <c r="U7" s="90" t="str">
        <f t="shared" ref="U7:U15" si="3">IF(C7=Q7+R7,"Đúng","Sai")</f>
        <v>Đúng</v>
      </c>
      <c r="V7" s="90" t="str">
        <f t="shared" ref="V7:V15" si="4">IF(AND(S7&lt;=R7),"Đúng","Sai")</f>
        <v>Đúng</v>
      </c>
      <c r="W7" s="90"/>
    </row>
    <row r="8" spans="1:23" s="17" customFormat="1" ht="30" customHeight="1" x14ac:dyDescent="0.2">
      <c r="A8" s="140"/>
      <c r="B8" s="138" t="s">
        <v>141</v>
      </c>
      <c r="C8" s="139">
        <f t="shared" si="1"/>
        <v>0</v>
      </c>
      <c r="D8" s="74"/>
      <c r="E8" s="334"/>
      <c r="F8" s="334"/>
      <c r="G8" s="334"/>
      <c r="H8" s="74"/>
      <c r="I8" s="74"/>
      <c r="J8" s="74"/>
      <c r="K8" s="74"/>
      <c r="L8" s="74"/>
      <c r="M8" s="74"/>
      <c r="N8" s="74"/>
      <c r="O8" s="74"/>
      <c r="P8" s="74"/>
      <c r="Q8" s="74"/>
      <c r="R8" s="74"/>
      <c r="S8" s="74"/>
      <c r="T8" s="90" t="str">
        <f t="shared" si="2"/>
        <v>Đúng</v>
      </c>
      <c r="U8" s="90" t="str">
        <f t="shared" si="3"/>
        <v>Đúng</v>
      </c>
      <c r="V8" s="90" t="str">
        <f t="shared" si="4"/>
        <v>Đúng</v>
      </c>
      <c r="W8" s="90"/>
    </row>
    <row r="9" spans="1:23" s="17" customFormat="1" ht="24.95" customHeight="1" x14ac:dyDescent="0.2">
      <c r="A9" s="140"/>
      <c r="B9" s="138" t="s">
        <v>8</v>
      </c>
      <c r="C9" s="139">
        <f t="shared" si="1"/>
        <v>0</v>
      </c>
      <c r="D9" s="74"/>
      <c r="E9" s="74"/>
      <c r="F9" s="334"/>
      <c r="G9" s="334"/>
      <c r="H9" s="74"/>
      <c r="I9" s="74"/>
      <c r="J9" s="74"/>
      <c r="K9" s="74"/>
      <c r="L9" s="74"/>
      <c r="M9" s="74"/>
      <c r="N9" s="74"/>
      <c r="O9" s="74"/>
      <c r="P9" s="74"/>
      <c r="Q9" s="74"/>
      <c r="R9" s="74"/>
      <c r="S9" s="74"/>
      <c r="T9" s="90" t="str">
        <f t="shared" si="2"/>
        <v>Đúng</v>
      </c>
      <c r="U9" s="90" t="str">
        <f t="shared" si="3"/>
        <v>Đúng</v>
      </c>
      <c r="V9" s="90" t="str">
        <f t="shared" si="4"/>
        <v>Đúng</v>
      </c>
      <c r="W9" s="90"/>
    </row>
    <row r="10" spans="1:23" s="17" customFormat="1" ht="35.25" customHeight="1" x14ac:dyDescent="0.2">
      <c r="A10" s="140"/>
      <c r="B10" s="138" t="s">
        <v>481</v>
      </c>
      <c r="C10" s="139">
        <f t="shared" si="1"/>
        <v>0</v>
      </c>
      <c r="D10" s="74"/>
      <c r="E10" s="74"/>
      <c r="F10" s="334"/>
      <c r="G10" s="334"/>
      <c r="H10" s="74"/>
      <c r="I10" s="74"/>
      <c r="J10" s="74"/>
      <c r="K10" s="74"/>
      <c r="L10" s="74"/>
      <c r="M10" s="74"/>
      <c r="N10" s="74"/>
      <c r="O10" s="74"/>
      <c r="P10" s="74"/>
      <c r="Q10" s="74"/>
      <c r="R10" s="74"/>
      <c r="S10" s="74"/>
      <c r="T10" s="90" t="str">
        <f t="shared" si="2"/>
        <v>Đúng</v>
      </c>
      <c r="U10" s="90" t="str">
        <f t="shared" si="3"/>
        <v>Đúng</v>
      </c>
      <c r="V10" s="90" t="str">
        <f t="shared" si="4"/>
        <v>Đúng</v>
      </c>
      <c r="W10" s="90"/>
    </row>
    <row r="11" spans="1:23" s="17" customFormat="1" ht="32.25" customHeight="1" x14ac:dyDescent="0.2">
      <c r="A11" s="140"/>
      <c r="B11" s="138" t="s">
        <v>482</v>
      </c>
      <c r="C11" s="139">
        <f t="shared" si="1"/>
        <v>0</v>
      </c>
      <c r="D11" s="74"/>
      <c r="E11" s="74"/>
      <c r="F11" s="74"/>
      <c r="G11" s="334"/>
      <c r="H11" s="74"/>
      <c r="I11" s="74"/>
      <c r="J11" s="74"/>
      <c r="K11" s="74"/>
      <c r="L11" s="74"/>
      <c r="M11" s="74"/>
      <c r="N11" s="74"/>
      <c r="O11" s="74"/>
      <c r="P11" s="74"/>
      <c r="Q11" s="74"/>
      <c r="R11" s="74"/>
      <c r="S11" s="74"/>
      <c r="T11" s="90" t="str">
        <f t="shared" si="2"/>
        <v>Đúng</v>
      </c>
      <c r="U11" s="90" t="str">
        <f t="shared" si="3"/>
        <v>Đúng</v>
      </c>
      <c r="V11" s="90" t="str">
        <f t="shared" si="4"/>
        <v>Đúng</v>
      </c>
      <c r="W11" s="90"/>
    </row>
    <row r="12" spans="1:23" s="17" customFormat="1" ht="24.95" customHeight="1" x14ac:dyDescent="0.2">
      <c r="A12" s="140"/>
      <c r="B12" s="138" t="s">
        <v>231</v>
      </c>
      <c r="C12" s="139">
        <f t="shared" si="1"/>
        <v>0</v>
      </c>
      <c r="D12" s="74"/>
      <c r="E12" s="74"/>
      <c r="F12" s="74"/>
      <c r="G12" s="334"/>
      <c r="H12" s="74"/>
      <c r="I12" s="74"/>
      <c r="J12" s="74"/>
      <c r="K12" s="74"/>
      <c r="L12" s="74"/>
      <c r="M12" s="74"/>
      <c r="N12" s="74"/>
      <c r="O12" s="74"/>
      <c r="P12" s="74"/>
      <c r="Q12" s="74"/>
      <c r="R12" s="74"/>
      <c r="S12" s="74"/>
      <c r="T12" s="90" t="str">
        <f t="shared" si="2"/>
        <v>Đúng</v>
      </c>
      <c r="U12" s="90" t="str">
        <f t="shared" si="3"/>
        <v>Đúng</v>
      </c>
      <c r="V12" s="90" t="str">
        <f t="shared" si="4"/>
        <v>Đúng</v>
      </c>
      <c r="W12" s="90"/>
    </row>
    <row r="13" spans="1:23" s="17" customFormat="1" ht="24.95" customHeight="1" x14ac:dyDescent="0.2">
      <c r="A13" s="140"/>
      <c r="B13" s="138" t="s">
        <v>9</v>
      </c>
      <c r="C13" s="139">
        <f t="shared" si="1"/>
        <v>0</v>
      </c>
      <c r="D13" s="368"/>
      <c r="E13" s="368"/>
      <c r="F13" s="368"/>
      <c r="G13" s="368"/>
      <c r="H13" s="368"/>
      <c r="I13" s="368"/>
      <c r="J13" s="368"/>
      <c r="K13" s="368"/>
      <c r="L13" s="368"/>
      <c r="M13" s="368"/>
      <c r="N13" s="368"/>
      <c r="O13" s="368"/>
      <c r="P13" s="368"/>
      <c r="Q13" s="74"/>
      <c r="R13" s="368"/>
      <c r="S13" s="368"/>
      <c r="T13" s="90" t="str">
        <f t="shared" si="2"/>
        <v>Đúng</v>
      </c>
      <c r="U13" s="90" t="str">
        <f t="shared" si="3"/>
        <v>Đúng</v>
      </c>
      <c r="V13" s="90" t="str">
        <f t="shared" si="4"/>
        <v>Đúng</v>
      </c>
      <c r="W13" s="90"/>
    </row>
    <row r="14" spans="1:23" s="17" customFormat="1" ht="24.95" customHeight="1" x14ac:dyDescent="0.2">
      <c r="A14" s="140"/>
      <c r="B14" s="138" t="s">
        <v>238</v>
      </c>
      <c r="C14" s="139">
        <f t="shared" si="1"/>
        <v>1</v>
      </c>
      <c r="D14" s="368"/>
      <c r="E14" s="368"/>
      <c r="F14" s="368"/>
      <c r="G14" s="368">
        <v>1</v>
      </c>
      <c r="H14" s="368">
        <v>1</v>
      </c>
      <c r="I14" s="368"/>
      <c r="J14" s="368"/>
      <c r="K14" s="368"/>
      <c r="L14" s="368"/>
      <c r="M14" s="368"/>
      <c r="N14" s="368"/>
      <c r="O14" s="368"/>
      <c r="P14" s="368"/>
      <c r="Q14" s="74"/>
      <c r="R14" s="368"/>
      <c r="S14" s="368"/>
      <c r="T14" s="90" t="str">
        <f t="shared" si="2"/>
        <v>Đúng</v>
      </c>
      <c r="U14" s="90" t="str">
        <f t="shared" si="3"/>
        <v>Sai</v>
      </c>
      <c r="V14" s="90" t="str">
        <f t="shared" si="4"/>
        <v>Đúng</v>
      </c>
      <c r="W14" s="90"/>
    </row>
    <row r="15" spans="1:23" s="17" customFormat="1" ht="24.95" customHeight="1" x14ac:dyDescent="0.2">
      <c r="A15" s="183"/>
      <c r="B15" s="148" t="s">
        <v>292</v>
      </c>
      <c r="C15" s="526">
        <f t="shared" si="1"/>
        <v>0</v>
      </c>
      <c r="D15" s="369"/>
      <c r="E15" s="369"/>
      <c r="F15" s="369"/>
      <c r="G15" s="369"/>
      <c r="H15" s="369"/>
      <c r="I15" s="369"/>
      <c r="J15" s="369"/>
      <c r="K15" s="369"/>
      <c r="L15" s="369"/>
      <c r="M15" s="369"/>
      <c r="N15" s="369"/>
      <c r="O15" s="369"/>
      <c r="P15" s="369"/>
      <c r="Q15" s="369"/>
      <c r="R15" s="369"/>
      <c r="S15" s="369"/>
      <c r="T15" s="90" t="str">
        <f t="shared" si="2"/>
        <v>Đúng</v>
      </c>
      <c r="U15" s="90" t="str">
        <f t="shared" si="3"/>
        <v>Đúng</v>
      </c>
      <c r="V15" s="90" t="str">
        <f t="shared" si="4"/>
        <v>Đúng</v>
      </c>
      <c r="W15" s="90"/>
    </row>
    <row r="16" spans="1:23" ht="24.95" customHeight="1" x14ac:dyDescent="0.2">
      <c r="A16" s="525" t="s">
        <v>23</v>
      </c>
      <c r="B16" s="171" t="s">
        <v>52</v>
      </c>
      <c r="C16" s="292">
        <f>SUM(C17:C18)</f>
        <v>1</v>
      </c>
      <c r="D16" s="292">
        <f t="shared" ref="D16:G16" si="5">SUM(D17:D18)</f>
        <v>0</v>
      </c>
      <c r="E16" s="292">
        <f t="shared" si="5"/>
        <v>0</v>
      </c>
      <c r="F16" s="292">
        <f t="shared" si="5"/>
        <v>0</v>
      </c>
      <c r="G16" s="292">
        <f t="shared" si="5"/>
        <v>1</v>
      </c>
      <c r="H16" s="527"/>
      <c r="I16" s="527"/>
      <c r="J16" s="527"/>
      <c r="K16" s="527"/>
      <c r="L16" s="527"/>
      <c r="M16" s="527"/>
      <c r="N16" s="527"/>
      <c r="O16" s="527"/>
      <c r="P16" s="527"/>
      <c r="Q16" s="527"/>
      <c r="R16" s="527"/>
      <c r="S16" s="527"/>
    </row>
    <row r="17" spans="1:19" ht="24.95" customHeight="1" x14ac:dyDescent="0.2">
      <c r="A17" s="167"/>
      <c r="B17" s="206" t="s">
        <v>56</v>
      </c>
      <c r="C17" s="221">
        <f>SUM(D17:G17)</f>
        <v>1</v>
      </c>
      <c r="D17" s="528"/>
      <c r="E17" s="528"/>
      <c r="F17" s="528"/>
      <c r="G17" s="528">
        <v>1</v>
      </c>
      <c r="H17" s="529">
        <v>1</v>
      </c>
      <c r="I17" s="529"/>
      <c r="J17" s="529"/>
      <c r="K17" s="529"/>
      <c r="L17" s="529"/>
      <c r="M17" s="529"/>
      <c r="N17" s="529"/>
      <c r="O17" s="529"/>
      <c r="P17" s="529"/>
      <c r="Q17" s="530"/>
      <c r="R17" s="529"/>
      <c r="S17" s="529"/>
    </row>
    <row r="18" spans="1:19" ht="24.95" customHeight="1" x14ac:dyDescent="0.2">
      <c r="A18" s="140"/>
      <c r="B18" s="138" t="s">
        <v>695</v>
      </c>
      <c r="C18" s="221">
        <f t="shared" ref="C18:C19" si="6">SUM(D18:G18)</f>
        <v>0</v>
      </c>
      <c r="D18" s="368"/>
      <c r="E18" s="368"/>
      <c r="F18" s="368"/>
      <c r="G18" s="368"/>
      <c r="H18" s="531"/>
      <c r="I18" s="531"/>
      <c r="J18" s="531"/>
      <c r="K18" s="531"/>
      <c r="L18" s="531"/>
      <c r="M18" s="531"/>
      <c r="N18" s="531"/>
      <c r="O18" s="531"/>
      <c r="P18" s="531"/>
      <c r="Q18" s="532"/>
      <c r="R18" s="531"/>
      <c r="S18" s="531"/>
    </row>
    <row r="19" spans="1:19" ht="24.95" customHeight="1" x14ac:dyDescent="0.2">
      <c r="A19" s="169"/>
      <c r="B19" s="172" t="s">
        <v>620</v>
      </c>
      <c r="C19" s="535">
        <f t="shared" si="6"/>
        <v>0</v>
      </c>
      <c r="D19" s="370"/>
      <c r="E19" s="370"/>
      <c r="F19" s="370"/>
      <c r="G19" s="370"/>
      <c r="H19" s="533"/>
      <c r="I19" s="533"/>
      <c r="J19" s="533"/>
      <c r="K19" s="533"/>
      <c r="L19" s="533"/>
      <c r="M19" s="533"/>
      <c r="N19" s="533"/>
      <c r="O19" s="533"/>
      <c r="P19" s="533"/>
      <c r="Q19" s="534"/>
      <c r="R19" s="533"/>
      <c r="S19" s="533"/>
    </row>
    <row r="20" spans="1:19" ht="15" customHeight="1" x14ac:dyDescent="0.2">
      <c r="B20" s="2"/>
    </row>
    <row r="21" spans="1:19" ht="15" customHeight="1" x14ac:dyDescent="0.2">
      <c r="B21" s="2"/>
    </row>
    <row r="22" spans="1:19" ht="15" customHeight="1" x14ac:dyDescent="0.2">
      <c r="B22" s="2"/>
    </row>
    <row r="23" spans="1:19" ht="15" customHeight="1" x14ac:dyDescent="0.2">
      <c r="B23" s="2"/>
    </row>
    <row r="24" spans="1:19" ht="15" customHeight="1" x14ac:dyDescent="0.2">
      <c r="B24" s="2"/>
    </row>
    <row r="25" spans="1:19" ht="15" customHeight="1" x14ac:dyDescent="0.2">
      <c r="B25" s="2"/>
    </row>
  </sheetData>
  <sheetProtection formatCells="0" formatColumns="0" formatRows="0"/>
  <mergeCells count="10">
    <mergeCell ref="Q2:S2"/>
    <mergeCell ref="A2:P2"/>
    <mergeCell ref="R1:S1"/>
    <mergeCell ref="A1:Q1"/>
    <mergeCell ref="Q3:S3"/>
    <mergeCell ref="A3:A4"/>
    <mergeCell ref="B3:B4"/>
    <mergeCell ref="C3:C4"/>
    <mergeCell ref="D3:G3"/>
    <mergeCell ref="H3:P3"/>
  </mergeCells>
  <conditionalFormatting sqref="V1:W5 T6:W6 T7:U15 V7:W1048576">
    <cfRule type="cellIs" dxfId="21" priority="1" operator="equal">
      <formula>"Đúng"</formula>
    </cfRule>
  </conditionalFormatting>
  <pageMargins left="0.34" right="0.17" top="0.23622047244094491" bottom="0" header="0" footer="0"/>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pageSetUpPr fitToPage="1"/>
  </sheetPr>
  <dimension ref="A1:V37"/>
  <sheetViews>
    <sheetView zoomScale="115" zoomScaleNormal="115" workbookViewId="0">
      <selection activeCell="L7" sqref="L7"/>
    </sheetView>
  </sheetViews>
  <sheetFormatPr defaultColWidth="8.85546875" defaultRowHeight="15.75" x14ac:dyDescent="0.25"/>
  <cols>
    <col min="1" max="1" width="4.140625" style="6" customWidth="1"/>
    <col min="2" max="2" width="31.140625" style="10" customWidth="1"/>
    <col min="3" max="3" width="8.28515625" style="7" customWidth="1"/>
    <col min="4" max="7" width="6.7109375" style="2" customWidth="1"/>
    <col min="8" max="8" width="12.7109375" style="2" customWidth="1"/>
    <col min="9" max="9" width="6.7109375" style="2" customWidth="1"/>
    <col min="10" max="10" width="8.85546875" style="2" customWidth="1"/>
    <col min="11" max="13" width="6.7109375" style="2" customWidth="1"/>
    <col min="14" max="14" width="7.85546875" style="2" customWidth="1"/>
    <col min="15" max="19" width="6.7109375" style="2" customWidth="1"/>
    <col min="20" max="20" width="6.85546875" style="2" customWidth="1"/>
    <col min="21" max="21" width="7.140625" style="2" customWidth="1"/>
    <col min="22" max="22" width="7.85546875" style="2" customWidth="1"/>
    <col min="23" max="258" width="9.140625" style="2"/>
    <col min="259" max="259" width="4.140625" style="2" customWidth="1"/>
    <col min="260" max="260" width="26.28515625" style="2" customWidth="1"/>
    <col min="261" max="261" width="8.28515625" style="2" customWidth="1"/>
    <col min="262" max="276" width="6.7109375" style="2" customWidth="1"/>
    <col min="277" max="514" width="9.140625" style="2"/>
    <col min="515" max="515" width="4.140625" style="2" customWidth="1"/>
    <col min="516" max="516" width="26.28515625" style="2" customWidth="1"/>
    <col min="517" max="517" width="8.28515625" style="2" customWidth="1"/>
    <col min="518" max="532" width="6.7109375" style="2" customWidth="1"/>
    <col min="533" max="770" width="9.140625" style="2"/>
    <col min="771" max="771" width="4.140625" style="2" customWidth="1"/>
    <col min="772" max="772" width="26.28515625" style="2" customWidth="1"/>
    <col min="773" max="773" width="8.28515625" style="2" customWidth="1"/>
    <col min="774" max="788" width="6.7109375" style="2" customWidth="1"/>
    <col min="789" max="1026" width="9.140625" style="2"/>
    <col min="1027" max="1027" width="4.140625" style="2" customWidth="1"/>
    <col min="1028" max="1028" width="26.28515625" style="2" customWidth="1"/>
    <col min="1029" max="1029" width="8.28515625" style="2" customWidth="1"/>
    <col min="1030" max="1044" width="6.7109375" style="2" customWidth="1"/>
    <col min="1045" max="1282" width="9.140625" style="2"/>
    <col min="1283" max="1283" width="4.140625" style="2" customWidth="1"/>
    <col min="1284" max="1284" width="26.28515625" style="2" customWidth="1"/>
    <col min="1285" max="1285" width="8.28515625" style="2" customWidth="1"/>
    <col min="1286" max="1300" width="6.7109375" style="2" customWidth="1"/>
    <col min="1301" max="1538" width="9.140625" style="2"/>
    <col min="1539" max="1539" width="4.140625" style="2" customWidth="1"/>
    <col min="1540" max="1540" width="26.28515625" style="2" customWidth="1"/>
    <col min="1541" max="1541" width="8.28515625" style="2" customWidth="1"/>
    <col min="1542" max="1556" width="6.7109375" style="2" customWidth="1"/>
    <col min="1557" max="1794" width="9.140625" style="2"/>
    <col min="1795" max="1795" width="4.140625" style="2" customWidth="1"/>
    <col min="1796" max="1796" width="26.28515625" style="2" customWidth="1"/>
    <col min="1797" max="1797" width="8.28515625" style="2" customWidth="1"/>
    <col min="1798" max="1812" width="6.7109375" style="2" customWidth="1"/>
    <col min="1813" max="2050" width="9.140625" style="2"/>
    <col min="2051" max="2051" width="4.140625" style="2" customWidth="1"/>
    <col min="2052" max="2052" width="26.28515625" style="2" customWidth="1"/>
    <col min="2053" max="2053" width="8.28515625" style="2" customWidth="1"/>
    <col min="2054" max="2068" width="6.7109375" style="2" customWidth="1"/>
    <col min="2069" max="2306" width="9.140625" style="2"/>
    <col min="2307" max="2307" width="4.140625" style="2" customWidth="1"/>
    <col min="2308" max="2308" width="26.28515625" style="2" customWidth="1"/>
    <col min="2309" max="2309" width="8.28515625" style="2" customWidth="1"/>
    <col min="2310" max="2324" width="6.7109375" style="2" customWidth="1"/>
    <col min="2325" max="2562" width="9.140625" style="2"/>
    <col min="2563" max="2563" width="4.140625" style="2" customWidth="1"/>
    <col min="2564" max="2564" width="26.28515625" style="2" customWidth="1"/>
    <col min="2565" max="2565" width="8.28515625" style="2" customWidth="1"/>
    <col min="2566" max="2580" width="6.7109375" style="2" customWidth="1"/>
    <col min="2581" max="2818" width="9.140625" style="2"/>
    <col min="2819" max="2819" width="4.140625" style="2" customWidth="1"/>
    <col min="2820" max="2820" width="26.28515625" style="2" customWidth="1"/>
    <col min="2821" max="2821" width="8.28515625" style="2" customWidth="1"/>
    <col min="2822" max="2836" width="6.7109375" style="2" customWidth="1"/>
    <col min="2837" max="3074" width="9.140625" style="2"/>
    <col min="3075" max="3075" width="4.140625" style="2" customWidth="1"/>
    <col min="3076" max="3076" width="26.28515625" style="2" customWidth="1"/>
    <col min="3077" max="3077" width="8.28515625" style="2" customWidth="1"/>
    <col min="3078" max="3092" width="6.7109375" style="2" customWidth="1"/>
    <col min="3093" max="3330" width="9.140625" style="2"/>
    <col min="3331" max="3331" width="4.140625" style="2" customWidth="1"/>
    <col min="3332" max="3332" width="26.28515625" style="2" customWidth="1"/>
    <col min="3333" max="3333" width="8.28515625" style="2" customWidth="1"/>
    <col min="3334" max="3348" width="6.7109375" style="2" customWidth="1"/>
    <col min="3349" max="3586" width="9.140625" style="2"/>
    <col min="3587" max="3587" width="4.140625" style="2" customWidth="1"/>
    <col min="3588" max="3588" width="26.28515625" style="2" customWidth="1"/>
    <col min="3589" max="3589" width="8.28515625" style="2" customWidth="1"/>
    <col min="3590" max="3604" width="6.7109375" style="2" customWidth="1"/>
    <col min="3605" max="3842" width="9.140625" style="2"/>
    <col min="3843" max="3843" width="4.140625" style="2" customWidth="1"/>
    <col min="3844" max="3844" width="26.28515625" style="2" customWidth="1"/>
    <col min="3845" max="3845" width="8.28515625" style="2" customWidth="1"/>
    <col min="3846" max="3860" width="6.7109375" style="2" customWidth="1"/>
    <col min="3861" max="4098" width="9.140625" style="2"/>
    <col min="4099" max="4099" width="4.140625" style="2" customWidth="1"/>
    <col min="4100" max="4100" width="26.28515625" style="2" customWidth="1"/>
    <col min="4101" max="4101" width="8.28515625" style="2" customWidth="1"/>
    <col min="4102" max="4116" width="6.7109375" style="2" customWidth="1"/>
    <col min="4117" max="4354" width="9.140625" style="2"/>
    <col min="4355" max="4355" width="4.140625" style="2" customWidth="1"/>
    <col min="4356" max="4356" width="26.28515625" style="2" customWidth="1"/>
    <col min="4357" max="4357" width="8.28515625" style="2" customWidth="1"/>
    <col min="4358" max="4372" width="6.7109375" style="2" customWidth="1"/>
    <col min="4373" max="4610" width="9.140625" style="2"/>
    <col min="4611" max="4611" width="4.140625" style="2" customWidth="1"/>
    <col min="4612" max="4612" width="26.28515625" style="2" customWidth="1"/>
    <col min="4613" max="4613" width="8.28515625" style="2" customWidth="1"/>
    <col min="4614" max="4628" width="6.7109375" style="2" customWidth="1"/>
    <col min="4629" max="4866" width="9.140625" style="2"/>
    <col min="4867" max="4867" width="4.140625" style="2" customWidth="1"/>
    <col min="4868" max="4868" width="26.28515625" style="2" customWidth="1"/>
    <col min="4869" max="4869" width="8.28515625" style="2" customWidth="1"/>
    <col min="4870" max="4884" width="6.7109375" style="2" customWidth="1"/>
    <col min="4885" max="5122" width="9.140625" style="2"/>
    <col min="5123" max="5123" width="4.140625" style="2" customWidth="1"/>
    <col min="5124" max="5124" width="26.28515625" style="2" customWidth="1"/>
    <col min="5125" max="5125" width="8.28515625" style="2" customWidth="1"/>
    <col min="5126" max="5140" width="6.7109375" style="2" customWidth="1"/>
    <col min="5141" max="5378" width="9.140625" style="2"/>
    <col min="5379" max="5379" width="4.140625" style="2" customWidth="1"/>
    <col min="5380" max="5380" width="26.28515625" style="2" customWidth="1"/>
    <col min="5381" max="5381" width="8.28515625" style="2" customWidth="1"/>
    <col min="5382" max="5396" width="6.7109375" style="2" customWidth="1"/>
    <col min="5397" max="5634" width="9.140625" style="2"/>
    <col min="5635" max="5635" width="4.140625" style="2" customWidth="1"/>
    <col min="5636" max="5636" width="26.28515625" style="2" customWidth="1"/>
    <col min="5637" max="5637" width="8.28515625" style="2" customWidth="1"/>
    <col min="5638" max="5652" width="6.7109375" style="2" customWidth="1"/>
    <col min="5653" max="5890" width="9.140625" style="2"/>
    <col min="5891" max="5891" width="4.140625" style="2" customWidth="1"/>
    <col min="5892" max="5892" width="26.28515625" style="2" customWidth="1"/>
    <col min="5893" max="5893" width="8.28515625" style="2" customWidth="1"/>
    <col min="5894" max="5908" width="6.7109375" style="2" customWidth="1"/>
    <col min="5909" max="6146" width="9.140625" style="2"/>
    <col min="6147" max="6147" width="4.140625" style="2" customWidth="1"/>
    <col min="6148" max="6148" width="26.28515625" style="2" customWidth="1"/>
    <col min="6149" max="6149" width="8.28515625" style="2" customWidth="1"/>
    <col min="6150" max="6164" width="6.7109375" style="2" customWidth="1"/>
    <col min="6165" max="6402" width="9.140625" style="2"/>
    <col min="6403" max="6403" width="4.140625" style="2" customWidth="1"/>
    <col min="6404" max="6404" width="26.28515625" style="2" customWidth="1"/>
    <col min="6405" max="6405" width="8.28515625" style="2" customWidth="1"/>
    <col min="6406" max="6420" width="6.7109375" style="2" customWidth="1"/>
    <col min="6421" max="6658" width="9.140625" style="2"/>
    <col min="6659" max="6659" width="4.140625" style="2" customWidth="1"/>
    <col min="6660" max="6660" width="26.28515625" style="2" customWidth="1"/>
    <col min="6661" max="6661" width="8.28515625" style="2" customWidth="1"/>
    <col min="6662" max="6676" width="6.7109375" style="2" customWidth="1"/>
    <col min="6677" max="6914" width="9.140625" style="2"/>
    <col min="6915" max="6915" width="4.140625" style="2" customWidth="1"/>
    <col min="6916" max="6916" width="26.28515625" style="2" customWidth="1"/>
    <col min="6917" max="6917" width="8.28515625" style="2" customWidth="1"/>
    <col min="6918" max="6932" width="6.7109375" style="2" customWidth="1"/>
    <col min="6933" max="7170" width="9.140625" style="2"/>
    <col min="7171" max="7171" width="4.140625" style="2" customWidth="1"/>
    <col min="7172" max="7172" width="26.28515625" style="2" customWidth="1"/>
    <col min="7173" max="7173" width="8.28515625" style="2" customWidth="1"/>
    <col min="7174" max="7188" width="6.7109375" style="2" customWidth="1"/>
    <col min="7189" max="7426" width="9.140625" style="2"/>
    <col min="7427" max="7427" width="4.140625" style="2" customWidth="1"/>
    <col min="7428" max="7428" width="26.28515625" style="2" customWidth="1"/>
    <col min="7429" max="7429" width="8.28515625" style="2" customWidth="1"/>
    <col min="7430" max="7444" width="6.7109375" style="2" customWidth="1"/>
    <col min="7445" max="7682" width="9.140625" style="2"/>
    <col min="7683" max="7683" width="4.140625" style="2" customWidth="1"/>
    <col min="7684" max="7684" width="26.28515625" style="2" customWidth="1"/>
    <col min="7685" max="7685" width="8.28515625" style="2" customWidth="1"/>
    <col min="7686" max="7700" width="6.7109375" style="2" customWidth="1"/>
    <col min="7701" max="7938" width="9.140625" style="2"/>
    <col min="7939" max="7939" width="4.140625" style="2" customWidth="1"/>
    <col min="7940" max="7940" width="26.28515625" style="2" customWidth="1"/>
    <col min="7941" max="7941" width="8.28515625" style="2" customWidth="1"/>
    <col min="7942" max="7956" width="6.7109375" style="2" customWidth="1"/>
    <col min="7957" max="8194" width="9.140625" style="2"/>
    <col min="8195" max="8195" width="4.140625" style="2" customWidth="1"/>
    <col min="8196" max="8196" width="26.28515625" style="2" customWidth="1"/>
    <col min="8197" max="8197" width="8.28515625" style="2" customWidth="1"/>
    <col min="8198" max="8212" width="6.7109375" style="2" customWidth="1"/>
    <col min="8213" max="8450" width="9.140625" style="2"/>
    <col min="8451" max="8451" width="4.140625" style="2" customWidth="1"/>
    <col min="8452" max="8452" width="26.28515625" style="2" customWidth="1"/>
    <col min="8453" max="8453" width="8.28515625" style="2" customWidth="1"/>
    <col min="8454" max="8468" width="6.7109375" style="2" customWidth="1"/>
    <col min="8469" max="8706" width="9.140625" style="2"/>
    <col min="8707" max="8707" width="4.140625" style="2" customWidth="1"/>
    <col min="8708" max="8708" width="26.28515625" style="2" customWidth="1"/>
    <col min="8709" max="8709" width="8.28515625" style="2" customWidth="1"/>
    <col min="8710" max="8724" width="6.7109375" style="2" customWidth="1"/>
    <col min="8725" max="8962" width="9.140625" style="2"/>
    <col min="8963" max="8963" width="4.140625" style="2" customWidth="1"/>
    <col min="8964" max="8964" width="26.28515625" style="2" customWidth="1"/>
    <col min="8965" max="8965" width="8.28515625" style="2" customWidth="1"/>
    <col min="8966" max="8980" width="6.7109375" style="2" customWidth="1"/>
    <col min="8981" max="9218" width="9.140625" style="2"/>
    <col min="9219" max="9219" width="4.140625" style="2" customWidth="1"/>
    <col min="9220" max="9220" width="26.28515625" style="2" customWidth="1"/>
    <col min="9221" max="9221" width="8.28515625" style="2" customWidth="1"/>
    <col min="9222" max="9236" width="6.7109375" style="2" customWidth="1"/>
    <col min="9237" max="9474" width="9.140625" style="2"/>
    <col min="9475" max="9475" width="4.140625" style="2" customWidth="1"/>
    <col min="9476" max="9476" width="26.28515625" style="2" customWidth="1"/>
    <col min="9477" max="9477" width="8.28515625" style="2" customWidth="1"/>
    <col min="9478" max="9492" width="6.7109375" style="2" customWidth="1"/>
    <col min="9493" max="9730" width="9.140625" style="2"/>
    <col min="9731" max="9731" width="4.140625" style="2" customWidth="1"/>
    <col min="9732" max="9732" width="26.28515625" style="2" customWidth="1"/>
    <col min="9733" max="9733" width="8.28515625" style="2" customWidth="1"/>
    <col min="9734" max="9748" width="6.7109375" style="2" customWidth="1"/>
    <col min="9749" max="9986" width="9.140625" style="2"/>
    <col min="9987" max="9987" width="4.140625" style="2" customWidth="1"/>
    <col min="9988" max="9988" width="26.28515625" style="2" customWidth="1"/>
    <col min="9989" max="9989" width="8.28515625" style="2" customWidth="1"/>
    <col min="9990" max="10004" width="6.7109375" style="2" customWidth="1"/>
    <col min="10005" max="10242" width="9.140625" style="2"/>
    <col min="10243" max="10243" width="4.140625" style="2" customWidth="1"/>
    <col min="10244" max="10244" width="26.28515625" style="2" customWidth="1"/>
    <col min="10245" max="10245" width="8.28515625" style="2" customWidth="1"/>
    <col min="10246" max="10260" width="6.7109375" style="2" customWidth="1"/>
    <col min="10261" max="10498" width="9.140625" style="2"/>
    <col min="10499" max="10499" width="4.140625" style="2" customWidth="1"/>
    <col min="10500" max="10500" width="26.28515625" style="2" customWidth="1"/>
    <col min="10501" max="10501" width="8.28515625" style="2" customWidth="1"/>
    <col min="10502" max="10516" width="6.7109375" style="2" customWidth="1"/>
    <col min="10517" max="10754" width="9.140625" style="2"/>
    <col min="10755" max="10755" width="4.140625" style="2" customWidth="1"/>
    <col min="10756" max="10756" width="26.28515625" style="2" customWidth="1"/>
    <col min="10757" max="10757" width="8.28515625" style="2" customWidth="1"/>
    <col min="10758" max="10772" width="6.7109375" style="2" customWidth="1"/>
    <col min="10773" max="11010" width="9.140625" style="2"/>
    <col min="11011" max="11011" width="4.140625" style="2" customWidth="1"/>
    <col min="11012" max="11012" width="26.28515625" style="2" customWidth="1"/>
    <col min="11013" max="11013" width="8.28515625" style="2" customWidth="1"/>
    <col min="11014" max="11028" width="6.7109375" style="2" customWidth="1"/>
    <col min="11029" max="11266" width="9.140625" style="2"/>
    <col min="11267" max="11267" width="4.140625" style="2" customWidth="1"/>
    <col min="11268" max="11268" width="26.28515625" style="2" customWidth="1"/>
    <col min="11269" max="11269" width="8.28515625" style="2" customWidth="1"/>
    <col min="11270" max="11284" width="6.7109375" style="2" customWidth="1"/>
    <col min="11285" max="11522" width="9.140625" style="2"/>
    <col min="11523" max="11523" width="4.140625" style="2" customWidth="1"/>
    <col min="11524" max="11524" width="26.28515625" style="2" customWidth="1"/>
    <col min="11525" max="11525" width="8.28515625" style="2" customWidth="1"/>
    <col min="11526" max="11540" width="6.7109375" style="2" customWidth="1"/>
    <col min="11541" max="11778" width="9.140625" style="2"/>
    <col min="11779" max="11779" width="4.140625" style="2" customWidth="1"/>
    <col min="11780" max="11780" width="26.28515625" style="2" customWidth="1"/>
    <col min="11781" max="11781" width="8.28515625" style="2" customWidth="1"/>
    <col min="11782" max="11796" width="6.7109375" style="2" customWidth="1"/>
    <col min="11797" max="12034" width="9.140625" style="2"/>
    <col min="12035" max="12035" width="4.140625" style="2" customWidth="1"/>
    <col min="12036" max="12036" width="26.28515625" style="2" customWidth="1"/>
    <col min="12037" max="12037" width="8.28515625" style="2" customWidth="1"/>
    <col min="12038" max="12052" width="6.7109375" style="2" customWidth="1"/>
    <col min="12053" max="12290" width="9.140625" style="2"/>
    <col min="12291" max="12291" width="4.140625" style="2" customWidth="1"/>
    <col min="12292" max="12292" width="26.28515625" style="2" customWidth="1"/>
    <col min="12293" max="12293" width="8.28515625" style="2" customWidth="1"/>
    <col min="12294" max="12308" width="6.7109375" style="2" customWidth="1"/>
    <col min="12309" max="12546" width="9.140625" style="2"/>
    <col min="12547" max="12547" width="4.140625" style="2" customWidth="1"/>
    <col min="12548" max="12548" width="26.28515625" style="2" customWidth="1"/>
    <col min="12549" max="12549" width="8.28515625" style="2" customWidth="1"/>
    <col min="12550" max="12564" width="6.7109375" style="2" customWidth="1"/>
    <col min="12565" max="12802" width="9.140625" style="2"/>
    <col min="12803" max="12803" width="4.140625" style="2" customWidth="1"/>
    <col min="12804" max="12804" width="26.28515625" style="2" customWidth="1"/>
    <col min="12805" max="12805" width="8.28515625" style="2" customWidth="1"/>
    <col min="12806" max="12820" width="6.7109375" style="2" customWidth="1"/>
    <col min="12821" max="13058" width="9.140625" style="2"/>
    <col min="13059" max="13059" width="4.140625" style="2" customWidth="1"/>
    <col min="13060" max="13060" width="26.28515625" style="2" customWidth="1"/>
    <col min="13061" max="13061" width="8.28515625" style="2" customWidth="1"/>
    <col min="13062" max="13076" width="6.7109375" style="2" customWidth="1"/>
    <col min="13077" max="13314" width="9.140625" style="2"/>
    <col min="13315" max="13315" width="4.140625" style="2" customWidth="1"/>
    <col min="13316" max="13316" width="26.28515625" style="2" customWidth="1"/>
    <col min="13317" max="13317" width="8.28515625" style="2" customWidth="1"/>
    <col min="13318" max="13332" width="6.7109375" style="2" customWidth="1"/>
    <col min="13333" max="13570" width="9.140625" style="2"/>
    <col min="13571" max="13571" width="4.140625" style="2" customWidth="1"/>
    <col min="13572" max="13572" width="26.28515625" style="2" customWidth="1"/>
    <col min="13573" max="13573" width="8.28515625" style="2" customWidth="1"/>
    <col min="13574" max="13588" width="6.7109375" style="2" customWidth="1"/>
    <col min="13589" max="13826" width="9.140625" style="2"/>
    <col min="13827" max="13827" width="4.140625" style="2" customWidth="1"/>
    <col min="13828" max="13828" width="26.28515625" style="2" customWidth="1"/>
    <col min="13829" max="13829" width="8.28515625" style="2" customWidth="1"/>
    <col min="13830" max="13844" width="6.7109375" style="2" customWidth="1"/>
    <col min="13845" max="14082" width="9.140625" style="2"/>
    <col min="14083" max="14083" width="4.140625" style="2" customWidth="1"/>
    <col min="14084" max="14084" width="26.28515625" style="2" customWidth="1"/>
    <col min="14085" max="14085" width="8.28515625" style="2" customWidth="1"/>
    <col min="14086" max="14100" width="6.7109375" style="2" customWidth="1"/>
    <col min="14101" max="14338" width="9.140625" style="2"/>
    <col min="14339" max="14339" width="4.140625" style="2" customWidth="1"/>
    <col min="14340" max="14340" width="26.28515625" style="2" customWidth="1"/>
    <col min="14341" max="14341" width="8.28515625" style="2" customWidth="1"/>
    <col min="14342" max="14356" width="6.7109375" style="2" customWidth="1"/>
    <col min="14357" max="14594" width="9.140625" style="2"/>
    <col min="14595" max="14595" width="4.140625" style="2" customWidth="1"/>
    <col min="14596" max="14596" width="26.28515625" style="2" customWidth="1"/>
    <col min="14597" max="14597" width="8.28515625" style="2" customWidth="1"/>
    <col min="14598" max="14612" width="6.7109375" style="2" customWidth="1"/>
    <col min="14613" max="14850" width="9.140625" style="2"/>
    <col min="14851" max="14851" width="4.140625" style="2" customWidth="1"/>
    <col min="14852" max="14852" width="26.28515625" style="2" customWidth="1"/>
    <col min="14853" max="14853" width="8.28515625" style="2" customWidth="1"/>
    <col min="14854" max="14868" width="6.7109375" style="2" customWidth="1"/>
    <col min="14869" max="15106" width="9.140625" style="2"/>
    <col min="15107" max="15107" width="4.140625" style="2" customWidth="1"/>
    <col min="15108" max="15108" width="26.28515625" style="2" customWidth="1"/>
    <col min="15109" max="15109" width="8.28515625" style="2" customWidth="1"/>
    <col min="15110" max="15124" width="6.7109375" style="2" customWidth="1"/>
    <col min="15125" max="15362" width="9.140625" style="2"/>
    <col min="15363" max="15363" width="4.140625" style="2" customWidth="1"/>
    <col min="15364" max="15364" width="26.28515625" style="2" customWidth="1"/>
    <col min="15365" max="15365" width="8.28515625" style="2" customWidth="1"/>
    <col min="15366" max="15380" width="6.7109375" style="2" customWidth="1"/>
    <col min="15381" max="15618" width="9.140625" style="2"/>
    <col min="15619" max="15619" width="4.140625" style="2" customWidth="1"/>
    <col min="15620" max="15620" width="26.28515625" style="2" customWidth="1"/>
    <col min="15621" max="15621" width="8.28515625" style="2" customWidth="1"/>
    <col min="15622" max="15636" width="6.7109375" style="2" customWidth="1"/>
    <col min="15637" max="15874" width="9.140625" style="2"/>
    <col min="15875" max="15875" width="4.140625" style="2" customWidth="1"/>
    <col min="15876" max="15876" width="26.28515625" style="2" customWidth="1"/>
    <col min="15877" max="15877" width="8.28515625" style="2" customWidth="1"/>
    <col min="15878" max="15892" width="6.7109375" style="2" customWidth="1"/>
    <col min="15893" max="16130" width="9.140625" style="2"/>
    <col min="16131" max="16131" width="4.140625" style="2" customWidth="1"/>
    <col min="16132" max="16132" width="26.28515625" style="2" customWidth="1"/>
    <col min="16133" max="16133" width="8.28515625" style="2" customWidth="1"/>
    <col min="16134" max="16148" width="6.7109375" style="2" customWidth="1"/>
    <col min="16149" max="16384" width="9.140625" style="2"/>
  </cols>
  <sheetData>
    <row r="1" spans="1:22" s="16" customFormat="1" ht="18.75" customHeight="1" x14ac:dyDescent="0.25">
      <c r="A1" s="877" t="s">
        <v>152</v>
      </c>
      <c r="B1" s="877"/>
      <c r="C1" s="877"/>
      <c r="D1" s="877"/>
      <c r="E1" s="877"/>
      <c r="F1" s="877"/>
      <c r="G1" s="877"/>
      <c r="H1" s="877"/>
      <c r="I1" s="877"/>
      <c r="J1" s="877"/>
      <c r="K1" s="877"/>
      <c r="L1" s="877"/>
      <c r="M1" s="877"/>
      <c r="N1" s="877"/>
      <c r="O1" s="877"/>
      <c r="P1" s="877"/>
      <c r="Q1" s="878"/>
      <c r="R1" s="1049" t="s">
        <v>170</v>
      </c>
      <c r="S1" s="1049"/>
    </row>
    <row r="2" spans="1:22" ht="20.25" customHeight="1" x14ac:dyDescent="0.2">
      <c r="A2" s="1050" t="s">
        <v>229</v>
      </c>
      <c r="B2" s="1050"/>
      <c r="C2" s="1050"/>
      <c r="D2" s="1050"/>
      <c r="E2" s="1050"/>
      <c r="F2" s="1050"/>
      <c r="G2" s="1050"/>
      <c r="H2" s="1050"/>
      <c r="I2" s="1050"/>
      <c r="J2" s="1050"/>
      <c r="K2" s="1050"/>
      <c r="L2" s="1050"/>
      <c r="M2" s="1050"/>
      <c r="N2" s="1050"/>
      <c r="O2" s="1050"/>
      <c r="P2" s="1050"/>
      <c r="Q2" s="881" t="s">
        <v>1</v>
      </c>
      <c r="R2" s="881"/>
      <c r="S2" s="881"/>
    </row>
    <row r="3" spans="1:22" s="25" customFormat="1" ht="23.25" customHeight="1" x14ac:dyDescent="0.2">
      <c r="A3" s="882" t="s">
        <v>225</v>
      </c>
      <c r="B3" s="936" t="s">
        <v>100</v>
      </c>
      <c r="C3" s="885" t="s">
        <v>99</v>
      </c>
      <c r="D3" s="889" t="s">
        <v>50</v>
      </c>
      <c r="E3" s="889"/>
      <c r="F3" s="889"/>
      <c r="G3" s="889"/>
      <c r="H3" s="1051" t="s">
        <v>51</v>
      </c>
      <c r="I3" s="1052"/>
      <c r="J3" s="1052"/>
      <c r="K3" s="1052"/>
      <c r="L3" s="1052"/>
      <c r="M3" s="1052"/>
      <c r="N3" s="1052"/>
      <c r="O3" s="1052"/>
      <c r="P3" s="1052"/>
      <c r="Q3" s="1053" t="s">
        <v>52</v>
      </c>
      <c r="R3" s="1054"/>
      <c r="S3" s="1055"/>
    </row>
    <row r="4" spans="1:22" s="3" customFormat="1" ht="130.5" customHeight="1" x14ac:dyDescent="0.2">
      <c r="A4" s="884"/>
      <c r="B4" s="937"/>
      <c r="C4" s="887"/>
      <c r="D4" s="159" t="s">
        <v>123</v>
      </c>
      <c r="E4" s="159" t="s">
        <v>126</v>
      </c>
      <c r="F4" s="159" t="s">
        <v>489</v>
      </c>
      <c r="G4" s="159" t="s">
        <v>143</v>
      </c>
      <c r="H4" s="146" t="s">
        <v>373</v>
      </c>
      <c r="I4" s="146" t="s">
        <v>104</v>
      </c>
      <c r="J4" s="146" t="s">
        <v>374</v>
      </c>
      <c r="K4" s="146" t="s">
        <v>425</v>
      </c>
      <c r="L4" s="146" t="s">
        <v>375</v>
      </c>
      <c r="M4" s="146" t="s">
        <v>376</v>
      </c>
      <c r="N4" s="146" t="s">
        <v>613</v>
      </c>
      <c r="O4" s="146" t="s">
        <v>410</v>
      </c>
      <c r="P4" s="146" t="s">
        <v>12</v>
      </c>
      <c r="Q4" s="146" t="s">
        <v>97</v>
      </c>
      <c r="R4" s="146" t="s">
        <v>696</v>
      </c>
      <c r="S4" s="146" t="s">
        <v>155</v>
      </c>
    </row>
    <row r="5" spans="1:22" s="4" customFormat="1" ht="12.75" customHeight="1" x14ac:dyDescent="0.2">
      <c r="A5" s="254">
        <v>1</v>
      </c>
      <c r="B5" s="254">
        <v>2</v>
      </c>
      <c r="C5" s="254">
        <v>3</v>
      </c>
      <c r="D5" s="254">
        <v>4</v>
      </c>
      <c r="E5" s="254">
        <v>5</v>
      </c>
      <c r="F5" s="254">
        <v>6</v>
      </c>
      <c r="G5" s="254">
        <v>7</v>
      </c>
      <c r="H5" s="254">
        <v>8</v>
      </c>
      <c r="I5" s="254">
        <v>9</v>
      </c>
      <c r="J5" s="254">
        <v>10</v>
      </c>
      <c r="K5" s="254">
        <v>11</v>
      </c>
      <c r="L5" s="254">
        <v>12</v>
      </c>
      <c r="M5" s="254">
        <v>13</v>
      </c>
      <c r="N5" s="254">
        <v>14</v>
      </c>
      <c r="O5" s="254">
        <v>15</v>
      </c>
      <c r="P5" s="254">
        <v>16</v>
      </c>
      <c r="Q5" s="254">
        <v>17</v>
      </c>
      <c r="R5" s="254">
        <v>18</v>
      </c>
      <c r="S5" s="254">
        <v>19</v>
      </c>
    </row>
    <row r="6" spans="1:22" s="5" customFormat="1" ht="15" customHeight="1" x14ac:dyDescent="0.2">
      <c r="A6" s="223" t="s">
        <v>19</v>
      </c>
      <c r="B6" s="257" t="s">
        <v>331</v>
      </c>
      <c r="C6" s="315">
        <f>SUM(C7:C10)</f>
        <v>0</v>
      </c>
      <c r="D6" s="315">
        <f t="shared" ref="D6:S6" si="0">SUM(D7:D10)</f>
        <v>0</v>
      </c>
      <c r="E6" s="315">
        <f t="shared" si="0"/>
        <v>0</v>
      </c>
      <c r="F6" s="315">
        <f t="shared" si="0"/>
        <v>0</v>
      </c>
      <c r="G6" s="315">
        <f t="shared" si="0"/>
        <v>0</v>
      </c>
      <c r="H6" s="315">
        <f t="shared" si="0"/>
        <v>0</v>
      </c>
      <c r="I6" s="315">
        <f t="shared" si="0"/>
        <v>0</v>
      </c>
      <c r="J6" s="315">
        <f t="shared" si="0"/>
        <v>0</v>
      </c>
      <c r="K6" s="315">
        <f t="shared" si="0"/>
        <v>0</v>
      </c>
      <c r="L6" s="315">
        <f t="shared" si="0"/>
        <v>0</v>
      </c>
      <c r="M6" s="315">
        <f t="shared" si="0"/>
        <v>0</v>
      </c>
      <c r="N6" s="315">
        <f t="shared" si="0"/>
        <v>0</v>
      </c>
      <c r="O6" s="315">
        <f t="shared" si="0"/>
        <v>0</v>
      </c>
      <c r="P6" s="315">
        <f t="shared" si="0"/>
        <v>0</v>
      </c>
      <c r="Q6" s="315">
        <f t="shared" si="0"/>
        <v>0</v>
      </c>
      <c r="R6" s="315">
        <f t="shared" si="0"/>
        <v>0</v>
      </c>
      <c r="S6" s="315">
        <f t="shared" si="0"/>
        <v>0</v>
      </c>
      <c r="T6" s="90" t="str">
        <f>IF(AND(H6&lt;=C6,I6&lt;=C6,J6&lt;=C6,K6&lt;=C6,L6&lt;=C6,M6&lt;=C6,O6&lt;=C6,P6&lt;=C6),"Đúng","Sai")</f>
        <v>Đúng</v>
      </c>
      <c r="U6" s="90" t="str">
        <f>IF(C6=Q6+R6,"Đúng","Sai")</f>
        <v>Đúng</v>
      </c>
      <c r="V6" s="90" t="str">
        <f>IF(AND(S6&lt;=R6),"Đúng","Sai")</f>
        <v>Đúng</v>
      </c>
    </row>
    <row r="7" spans="1:22" s="5" customFormat="1" ht="15" customHeight="1" x14ac:dyDescent="0.2">
      <c r="A7" s="394"/>
      <c r="B7" s="214" t="s">
        <v>20</v>
      </c>
      <c r="C7" s="519">
        <f>SUM(D7:G7)</f>
        <v>0</v>
      </c>
      <c r="D7" s="520"/>
      <c r="E7" s="307"/>
      <c r="F7" s="307"/>
      <c r="G7" s="307"/>
      <c r="H7" s="306"/>
      <c r="I7" s="306"/>
      <c r="J7" s="306"/>
      <c r="K7" s="306"/>
      <c r="L7" s="306"/>
      <c r="M7" s="306"/>
      <c r="N7" s="306"/>
      <c r="O7" s="306"/>
      <c r="P7" s="306"/>
      <c r="Q7" s="306"/>
      <c r="R7" s="306"/>
      <c r="S7" s="306"/>
      <c r="T7" s="90" t="str">
        <f t="shared" ref="T7:T29" si="1">IF(AND(H7&lt;=C7,I7&lt;=C7,J7&lt;=C7,K7&lt;=C7,L7&lt;=C7,M7&lt;=C7,O7&lt;=C7,P7&lt;=C7),"Đúng","Sai")</f>
        <v>Đúng</v>
      </c>
      <c r="U7" s="90" t="str">
        <f t="shared" ref="U7:U29" si="2">IF(C7=Q7+R7,"Đúng","Sai")</f>
        <v>Đúng</v>
      </c>
      <c r="V7" s="90" t="str">
        <f t="shared" ref="V7:V29" si="3">IF(AND(S7&lt;=R7),"Đúng","Sai")</f>
        <v>Đúng</v>
      </c>
    </row>
    <row r="8" spans="1:22" s="5" customFormat="1" ht="15" customHeight="1" x14ac:dyDescent="0.2">
      <c r="A8" s="227"/>
      <c r="B8" s="215" t="s">
        <v>21</v>
      </c>
      <c r="C8" s="519">
        <f>SUM(D8:G8)</f>
        <v>0</v>
      </c>
      <c r="D8" s="297"/>
      <c r="E8" s="297"/>
      <c r="F8" s="308"/>
      <c r="G8" s="308"/>
      <c r="H8" s="297"/>
      <c r="I8" s="297"/>
      <c r="J8" s="297"/>
      <c r="K8" s="297"/>
      <c r="L8" s="297"/>
      <c r="M8" s="297"/>
      <c r="N8" s="297"/>
      <c r="O8" s="297"/>
      <c r="P8" s="297"/>
      <c r="Q8" s="297"/>
      <c r="R8" s="297"/>
      <c r="S8" s="297"/>
      <c r="T8" s="90" t="str">
        <f t="shared" si="1"/>
        <v>Đúng</v>
      </c>
      <c r="U8" s="90" t="str">
        <f t="shared" si="2"/>
        <v>Đúng</v>
      </c>
      <c r="V8" s="90" t="str">
        <f t="shared" si="3"/>
        <v>Đúng</v>
      </c>
    </row>
    <row r="9" spans="1:22" s="5" customFormat="1" ht="15" customHeight="1" x14ac:dyDescent="0.2">
      <c r="A9" s="227"/>
      <c r="B9" s="215" t="s">
        <v>479</v>
      </c>
      <c r="C9" s="519">
        <f>SUM(D9:G9)</f>
        <v>0</v>
      </c>
      <c r="D9" s="297"/>
      <c r="E9" s="297"/>
      <c r="F9" s="521"/>
      <c r="G9" s="308"/>
      <c r="H9" s="297"/>
      <c r="I9" s="297"/>
      <c r="J9" s="297"/>
      <c r="K9" s="297"/>
      <c r="L9" s="297"/>
      <c r="M9" s="297"/>
      <c r="N9" s="297"/>
      <c r="O9" s="297"/>
      <c r="P9" s="297"/>
      <c r="Q9" s="297"/>
      <c r="R9" s="297"/>
      <c r="S9" s="297"/>
      <c r="T9" s="90" t="str">
        <f t="shared" si="1"/>
        <v>Đúng</v>
      </c>
      <c r="U9" s="90" t="str">
        <f t="shared" si="2"/>
        <v>Đúng</v>
      </c>
      <c r="V9" s="90" t="str">
        <f t="shared" si="3"/>
        <v>Đúng</v>
      </c>
    </row>
    <row r="10" spans="1:22" s="5" customFormat="1" ht="15" customHeight="1" x14ac:dyDescent="0.2">
      <c r="A10" s="235"/>
      <c r="B10" s="236" t="s">
        <v>22</v>
      </c>
      <c r="C10" s="519">
        <f>SUM(D10:G10)</f>
        <v>0</v>
      </c>
      <c r="D10" s="309"/>
      <c r="E10" s="309"/>
      <c r="F10" s="522"/>
      <c r="G10" s="522"/>
      <c r="H10" s="309"/>
      <c r="I10" s="309"/>
      <c r="J10" s="309"/>
      <c r="K10" s="309"/>
      <c r="L10" s="309"/>
      <c r="M10" s="309"/>
      <c r="N10" s="309"/>
      <c r="O10" s="309"/>
      <c r="P10" s="309"/>
      <c r="Q10" s="297"/>
      <c r="R10" s="309"/>
      <c r="S10" s="309"/>
      <c r="T10" s="90" t="str">
        <f t="shared" si="1"/>
        <v>Đúng</v>
      </c>
      <c r="U10" s="90" t="str">
        <f t="shared" si="2"/>
        <v>Đúng</v>
      </c>
      <c r="V10" s="90" t="str">
        <f t="shared" si="3"/>
        <v>Đúng</v>
      </c>
    </row>
    <row r="11" spans="1:22" s="5" customFormat="1" ht="15" customHeight="1" x14ac:dyDescent="0.2">
      <c r="A11" s="223" t="s">
        <v>23</v>
      </c>
      <c r="B11" s="257" t="s">
        <v>95</v>
      </c>
      <c r="C11" s="315">
        <f>C12+C13+C16+C19+C20+C21</f>
        <v>0</v>
      </c>
      <c r="D11" s="315">
        <f t="shared" ref="D11:S11" si="4">D12+D13+D16+D19+D20+D21</f>
        <v>0</v>
      </c>
      <c r="E11" s="315">
        <f t="shared" si="4"/>
        <v>0</v>
      </c>
      <c r="F11" s="315">
        <f t="shared" si="4"/>
        <v>0</v>
      </c>
      <c r="G11" s="315">
        <f t="shared" si="4"/>
        <v>0</v>
      </c>
      <c r="H11" s="315">
        <f t="shared" si="4"/>
        <v>0</v>
      </c>
      <c r="I11" s="315">
        <f t="shared" si="4"/>
        <v>0</v>
      </c>
      <c r="J11" s="315">
        <f t="shared" si="4"/>
        <v>0</v>
      </c>
      <c r="K11" s="315">
        <f t="shared" si="4"/>
        <v>0</v>
      </c>
      <c r="L11" s="315">
        <f t="shared" si="4"/>
        <v>0</v>
      </c>
      <c r="M11" s="315">
        <f t="shared" si="4"/>
        <v>0</v>
      </c>
      <c r="N11" s="315">
        <f t="shared" si="4"/>
        <v>0</v>
      </c>
      <c r="O11" s="315">
        <f t="shared" si="4"/>
        <v>0</v>
      </c>
      <c r="P11" s="315">
        <f t="shared" si="4"/>
        <v>0</v>
      </c>
      <c r="Q11" s="315">
        <f t="shared" si="4"/>
        <v>0</v>
      </c>
      <c r="R11" s="315">
        <f t="shared" si="4"/>
        <v>0</v>
      </c>
      <c r="S11" s="315">
        <f t="shared" si="4"/>
        <v>0</v>
      </c>
      <c r="T11" s="90" t="str">
        <f t="shared" si="1"/>
        <v>Đúng</v>
      </c>
      <c r="U11" s="90" t="str">
        <f t="shared" si="2"/>
        <v>Đúng</v>
      </c>
      <c r="V11" s="90" t="str">
        <f t="shared" si="3"/>
        <v>Đúng</v>
      </c>
    </row>
    <row r="12" spans="1:22" s="5" customFormat="1" ht="15" customHeight="1" x14ac:dyDescent="0.2">
      <c r="A12" s="224"/>
      <c r="B12" s="214" t="s">
        <v>25</v>
      </c>
      <c r="C12" s="519">
        <f t="shared" ref="C12:C21" si="5">SUM(D12:G12)</f>
        <v>0</v>
      </c>
      <c r="D12" s="306"/>
      <c r="E12" s="307"/>
      <c r="F12" s="307"/>
      <c r="G12" s="307"/>
      <c r="H12" s="306"/>
      <c r="I12" s="306"/>
      <c r="J12" s="306"/>
      <c r="K12" s="306"/>
      <c r="L12" s="306"/>
      <c r="M12" s="306"/>
      <c r="N12" s="306"/>
      <c r="O12" s="306"/>
      <c r="P12" s="306"/>
      <c r="Q12" s="297"/>
      <c r="R12" s="306"/>
      <c r="S12" s="306"/>
      <c r="T12" s="90" t="str">
        <f t="shared" si="1"/>
        <v>Đúng</v>
      </c>
      <c r="U12" s="90" t="str">
        <f t="shared" si="2"/>
        <v>Đúng</v>
      </c>
      <c r="V12" s="90" t="str">
        <f t="shared" si="3"/>
        <v>Đúng</v>
      </c>
    </row>
    <row r="13" spans="1:22" s="5" customFormat="1" ht="15" customHeight="1" x14ac:dyDescent="0.2">
      <c r="A13" s="227"/>
      <c r="B13" s="215" t="s">
        <v>26</v>
      </c>
      <c r="C13" s="519">
        <f t="shared" si="5"/>
        <v>0</v>
      </c>
      <c r="D13" s="297"/>
      <c r="E13" s="297"/>
      <c r="F13" s="308"/>
      <c r="G13" s="308"/>
      <c r="H13" s="297"/>
      <c r="I13" s="297"/>
      <c r="J13" s="297"/>
      <c r="K13" s="297"/>
      <c r="L13" s="297"/>
      <c r="M13" s="297"/>
      <c r="N13" s="297"/>
      <c r="O13" s="297"/>
      <c r="P13" s="297"/>
      <c r="Q13" s="297"/>
      <c r="R13" s="297"/>
      <c r="S13" s="297"/>
      <c r="T13" s="90" t="str">
        <f t="shared" si="1"/>
        <v>Đúng</v>
      </c>
      <c r="U13" s="90" t="str">
        <f t="shared" si="2"/>
        <v>Đúng</v>
      </c>
      <c r="V13" s="90" t="str">
        <f t="shared" si="3"/>
        <v>Đúng</v>
      </c>
    </row>
    <row r="14" spans="1:22" s="5" customFormat="1" ht="15" customHeight="1" x14ac:dyDescent="0.2">
      <c r="A14" s="227"/>
      <c r="B14" s="215" t="s">
        <v>94</v>
      </c>
      <c r="C14" s="519">
        <f t="shared" si="5"/>
        <v>0</v>
      </c>
      <c r="D14" s="297"/>
      <c r="E14" s="297"/>
      <c r="F14" s="308"/>
      <c r="G14" s="308"/>
      <c r="H14" s="297"/>
      <c r="I14" s="297"/>
      <c r="J14" s="297"/>
      <c r="K14" s="297"/>
      <c r="L14" s="297"/>
      <c r="M14" s="297"/>
      <c r="N14" s="297"/>
      <c r="O14" s="297"/>
      <c r="P14" s="297"/>
      <c r="Q14" s="297"/>
      <c r="R14" s="297"/>
      <c r="S14" s="297"/>
      <c r="T14" s="90" t="str">
        <f t="shared" si="1"/>
        <v>Đúng</v>
      </c>
      <c r="U14" s="90" t="str">
        <f t="shared" si="2"/>
        <v>Đúng</v>
      </c>
      <c r="V14" s="90" t="str">
        <f t="shared" si="3"/>
        <v>Đúng</v>
      </c>
    </row>
    <row r="15" spans="1:22" s="5" customFormat="1" ht="15" customHeight="1" x14ac:dyDescent="0.2">
      <c r="A15" s="227"/>
      <c r="B15" s="215" t="s">
        <v>93</v>
      </c>
      <c r="C15" s="519">
        <f t="shared" si="5"/>
        <v>0</v>
      </c>
      <c r="D15" s="297"/>
      <c r="E15" s="297"/>
      <c r="F15" s="308"/>
      <c r="G15" s="308"/>
      <c r="H15" s="297"/>
      <c r="I15" s="297"/>
      <c r="J15" s="297"/>
      <c r="K15" s="297"/>
      <c r="L15" s="297"/>
      <c r="M15" s="297"/>
      <c r="N15" s="297"/>
      <c r="O15" s="297"/>
      <c r="P15" s="297"/>
      <c r="Q15" s="297"/>
      <c r="R15" s="297"/>
      <c r="S15" s="297"/>
      <c r="T15" s="90" t="str">
        <f t="shared" si="1"/>
        <v>Đúng</v>
      </c>
      <c r="U15" s="90" t="str">
        <f t="shared" si="2"/>
        <v>Đúng</v>
      </c>
      <c r="V15" s="90" t="str">
        <f t="shared" si="3"/>
        <v>Đúng</v>
      </c>
    </row>
    <row r="16" spans="1:22" s="5" customFormat="1" ht="22.5" customHeight="1" x14ac:dyDescent="0.2">
      <c r="A16" s="227"/>
      <c r="B16" s="215" t="s">
        <v>480</v>
      </c>
      <c r="C16" s="519">
        <f t="shared" si="5"/>
        <v>0</v>
      </c>
      <c r="D16" s="297"/>
      <c r="E16" s="297"/>
      <c r="F16" s="297"/>
      <c r="G16" s="308"/>
      <c r="H16" s="297"/>
      <c r="I16" s="297"/>
      <c r="J16" s="297"/>
      <c r="K16" s="297"/>
      <c r="L16" s="297"/>
      <c r="M16" s="297"/>
      <c r="N16" s="297"/>
      <c r="O16" s="297"/>
      <c r="P16" s="297"/>
      <c r="Q16" s="297"/>
      <c r="R16" s="297"/>
      <c r="S16" s="297"/>
      <c r="T16" s="90" t="str">
        <f t="shared" si="1"/>
        <v>Đúng</v>
      </c>
      <c r="U16" s="90" t="str">
        <f t="shared" si="2"/>
        <v>Đúng</v>
      </c>
      <c r="V16" s="90" t="str">
        <f t="shared" si="3"/>
        <v>Đúng</v>
      </c>
    </row>
    <row r="17" spans="1:22" s="5" customFormat="1" ht="15" customHeight="1" x14ac:dyDescent="0.2">
      <c r="A17" s="227"/>
      <c r="B17" s="215" t="s">
        <v>94</v>
      </c>
      <c r="C17" s="519">
        <f t="shared" si="5"/>
        <v>0</v>
      </c>
      <c r="D17" s="297"/>
      <c r="E17" s="297"/>
      <c r="F17" s="297"/>
      <c r="G17" s="308"/>
      <c r="H17" s="297"/>
      <c r="I17" s="297"/>
      <c r="J17" s="297"/>
      <c r="K17" s="297"/>
      <c r="L17" s="297"/>
      <c r="M17" s="297"/>
      <c r="N17" s="297"/>
      <c r="O17" s="297"/>
      <c r="P17" s="297"/>
      <c r="Q17" s="297"/>
      <c r="R17" s="297"/>
      <c r="S17" s="297"/>
      <c r="T17" s="90" t="str">
        <f t="shared" si="1"/>
        <v>Đúng</v>
      </c>
      <c r="U17" s="90" t="str">
        <f t="shared" si="2"/>
        <v>Đúng</v>
      </c>
      <c r="V17" s="90" t="str">
        <f t="shared" si="3"/>
        <v>Đúng</v>
      </c>
    </row>
    <row r="18" spans="1:22" s="5" customFormat="1" ht="15" customHeight="1" x14ac:dyDescent="0.2">
      <c r="A18" s="227"/>
      <c r="B18" s="215" t="s">
        <v>93</v>
      </c>
      <c r="C18" s="519">
        <f t="shared" si="5"/>
        <v>0</v>
      </c>
      <c r="D18" s="297"/>
      <c r="E18" s="297"/>
      <c r="F18" s="297"/>
      <c r="G18" s="308"/>
      <c r="H18" s="297"/>
      <c r="I18" s="297"/>
      <c r="J18" s="297"/>
      <c r="K18" s="297"/>
      <c r="L18" s="297"/>
      <c r="M18" s="297"/>
      <c r="N18" s="297"/>
      <c r="O18" s="297"/>
      <c r="P18" s="297"/>
      <c r="Q18" s="297"/>
      <c r="R18" s="297"/>
      <c r="S18" s="297"/>
      <c r="T18" s="90" t="str">
        <f t="shared" si="1"/>
        <v>Đúng</v>
      </c>
      <c r="U18" s="90" t="str">
        <f t="shared" si="2"/>
        <v>Đúng</v>
      </c>
      <c r="V18" s="90" t="str">
        <f t="shared" si="3"/>
        <v>Đúng</v>
      </c>
    </row>
    <row r="19" spans="1:22" s="5" customFormat="1" ht="15" customHeight="1" x14ac:dyDescent="0.2">
      <c r="A19" s="227"/>
      <c r="B19" s="215" t="s">
        <v>485</v>
      </c>
      <c r="C19" s="523">
        <f t="shared" si="5"/>
        <v>0</v>
      </c>
      <c r="D19" s="297"/>
      <c r="E19" s="297"/>
      <c r="F19" s="297"/>
      <c r="G19" s="297"/>
      <c r="H19" s="297"/>
      <c r="I19" s="297"/>
      <c r="J19" s="297"/>
      <c r="K19" s="297"/>
      <c r="L19" s="297"/>
      <c r="M19" s="297"/>
      <c r="N19" s="297"/>
      <c r="O19" s="297"/>
      <c r="P19" s="297"/>
      <c r="Q19" s="297"/>
      <c r="R19" s="297"/>
      <c r="S19" s="297"/>
      <c r="T19" s="90" t="str">
        <f t="shared" si="1"/>
        <v>Đúng</v>
      </c>
      <c r="U19" s="90" t="str">
        <f t="shared" si="2"/>
        <v>Đúng</v>
      </c>
      <c r="V19" s="90" t="str">
        <f t="shared" si="3"/>
        <v>Đúng</v>
      </c>
    </row>
    <row r="20" spans="1:22" s="5" customFormat="1" ht="15" customHeight="1" x14ac:dyDescent="0.2">
      <c r="A20" s="227"/>
      <c r="B20" s="215" t="s">
        <v>343</v>
      </c>
      <c r="C20" s="523">
        <f t="shared" si="5"/>
        <v>0</v>
      </c>
      <c r="D20" s="297"/>
      <c r="E20" s="297"/>
      <c r="F20" s="297"/>
      <c r="G20" s="297"/>
      <c r="H20" s="297"/>
      <c r="I20" s="297"/>
      <c r="J20" s="297"/>
      <c r="K20" s="297"/>
      <c r="L20" s="297"/>
      <c r="M20" s="297"/>
      <c r="N20" s="297"/>
      <c r="O20" s="297"/>
      <c r="P20" s="297"/>
      <c r="Q20" s="297"/>
      <c r="R20" s="297"/>
      <c r="S20" s="297"/>
      <c r="T20" s="90" t="str">
        <f t="shared" si="1"/>
        <v>Đúng</v>
      </c>
      <c r="U20" s="90" t="str">
        <f t="shared" si="2"/>
        <v>Đúng</v>
      </c>
      <c r="V20" s="90" t="str">
        <f t="shared" si="3"/>
        <v>Đúng</v>
      </c>
    </row>
    <row r="21" spans="1:22" s="5" customFormat="1" ht="15" customHeight="1" x14ac:dyDescent="0.2">
      <c r="A21" s="230"/>
      <c r="B21" s="216" t="s">
        <v>92</v>
      </c>
      <c r="C21" s="524">
        <f t="shared" si="5"/>
        <v>0</v>
      </c>
      <c r="D21" s="311"/>
      <c r="E21" s="311"/>
      <c r="F21" s="311"/>
      <c r="G21" s="311"/>
      <c r="H21" s="311"/>
      <c r="I21" s="311"/>
      <c r="J21" s="311"/>
      <c r="K21" s="311"/>
      <c r="L21" s="311"/>
      <c r="M21" s="311"/>
      <c r="N21" s="311"/>
      <c r="O21" s="311"/>
      <c r="P21" s="311"/>
      <c r="Q21" s="311"/>
      <c r="R21" s="311"/>
      <c r="S21" s="311"/>
      <c r="T21" s="90" t="str">
        <f t="shared" si="1"/>
        <v>Đúng</v>
      </c>
      <c r="U21" s="90" t="str">
        <f t="shared" si="2"/>
        <v>Đúng</v>
      </c>
      <c r="V21" s="90" t="str">
        <f t="shared" si="3"/>
        <v>Đúng</v>
      </c>
    </row>
    <row r="22" spans="1:22" s="5" customFormat="1" ht="15" customHeight="1" x14ac:dyDescent="0.2">
      <c r="A22" s="223" t="s">
        <v>28</v>
      </c>
      <c r="B22" s="257" t="s">
        <v>29</v>
      </c>
      <c r="C22" s="315">
        <f>SUM(C23:C29)</f>
        <v>0</v>
      </c>
      <c r="D22" s="318">
        <f t="shared" ref="D22:S22" si="6">SUM(D23:D29)</f>
        <v>0</v>
      </c>
      <c r="E22" s="318">
        <f t="shared" si="6"/>
        <v>0</v>
      </c>
      <c r="F22" s="318">
        <f t="shared" si="6"/>
        <v>0</v>
      </c>
      <c r="G22" s="318">
        <f t="shared" si="6"/>
        <v>0</v>
      </c>
      <c r="H22" s="318">
        <f t="shared" si="6"/>
        <v>0</v>
      </c>
      <c r="I22" s="318">
        <f t="shared" si="6"/>
        <v>0</v>
      </c>
      <c r="J22" s="318">
        <f t="shared" si="6"/>
        <v>0</v>
      </c>
      <c r="K22" s="318">
        <f t="shared" si="6"/>
        <v>0</v>
      </c>
      <c r="L22" s="318">
        <f t="shared" si="6"/>
        <v>0</v>
      </c>
      <c r="M22" s="318">
        <f t="shared" si="6"/>
        <v>0</v>
      </c>
      <c r="N22" s="318">
        <f t="shared" si="6"/>
        <v>0</v>
      </c>
      <c r="O22" s="318">
        <f t="shared" si="6"/>
        <v>0</v>
      </c>
      <c r="P22" s="318">
        <f t="shared" si="6"/>
        <v>0</v>
      </c>
      <c r="Q22" s="315">
        <f t="shared" si="6"/>
        <v>0</v>
      </c>
      <c r="R22" s="318">
        <f t="shared" si="6"/>
        <v>0</v>
      </c>
      <c r="S22" s="318">
        <f t="shared" si="6"/>
        <v>0</v>
      </c>
      <c r="T22" s="90" t="str">
        <f t="shared" si="1"/>
        <v>Đúng</v>
      </c>
      <c r="U22" s="90" t="str">
        <f t="shared" si="2"/>
        <v>Đúng</v>
      </c>
      <c r="V22" s="90" t="str">
        <f t="shared" si="3"/>
        <v>Đúng</v>
      </c>
    </row>
    <row r="23" spans="1:22" s="5" customFormat="1" ht="15" customHeight="1" x14ac:dyDescent="0.2">
      <c r="A23" s="224"/>
      <c r="B23" s="214" t="s">
        <v>30</v>
      </c>
      <c r="C23" s="519">
        <f t="shared" ref="C23:C29" si="7">SUM(D23:G23)</f>
        <v>0</v>
      </c>
      <c r="D23" s="313"/>
      <c r="E23" s="313"/>
      <c r="F23" s="313"/>
      <c r="G23" s="313"/>
      <c r="H23" s="313"/>
      <c r="I23" s="313"/>
      <c r="J23" s="313"/>
      <c r="K23" s="313"/>
      <c r="L23" s="313"/>
      <c r="M23" s="313"/>
      <c r="N23" s="313"/>
      <c r="O23" s="313"/>
      <c r="P23" s="313"/>
      <c r="Q23" s="306"/>
      <c r="R23" s="313"/>
      <c r="S23" s="313"/>
      <c r="T23" s="90" t="str">
        <f t="shared" si="1"/>
        <v>Đúng</v>
      </c>
      <c r="U23" s="90" t="str">
        <f t="shared" si="2"/>
        <v>Đúng</v>
      </c>
      <c r="V23" s="90" t="str">
        <f t="shared" si="3"/>
        <v>Đúng</v>
      </c>
    </row>
    <row r="24" spans="1:22" s="5" customFormat="1" ht="15" customHeight="1" x14ac:dyDescent="0.2">
      <c r="A24" s="227"/>
      <c r="B24" s="215" t="s">
        <v>79</v>
      </c>
      <c r="C24" s="519">
        <f t="shared" si="7"/>
        <v>0</v>
      </c>
      <c r="D24" s="297"/>
      <c r="E24" s="297"/>
      <c r="F24" s="297"/>
      <c r="G24" s="297"/>
      <c r="H24" s="297"/>
      <c r="I24" s="297"/>
      <c r="J24" s="297"/>
      <c r="K24" s="297"/>
      <c r="L24" s="297"/>
      <c r="M24" s="297"/>
      <c r="N24" s="297"/>
      <c r="O24" s="297"/>
      <c r="P24" s="297"/>
      <c r="Q24" s="297"/>
      <c r="R24" s="297"/>
      <c r="S24" s="297"/>
      <c r="T24" s="90" t="str">
        <f t="shared" si="1"/>
        <v>Đúng</v>
      </c>
      <c r="U24" s="90" t="str">
        <f t="shared" si="2"/>
        <v>Đúng</v>
      </c>
      <c r="V24" s="90" t="str">
        <f t="shared" si="3"/>
        <v>Đúng</v>
      </c>
    </row>
    <row r="25" spans="1:22" s="5" customFormat="1" ht="15" customHeight="1" x14ac:dyDescent="0.2">
      <c r="A25" s="227"/>
      <c r="B25" s="215" t="s">
        <v>31</v>
      </c>
      <c r="C25" s="519">
        <f t="shared" si="7"/>
        <v>0</v>
      </c>
      <c r="D25" s="297"/>
      <c r="E25" s="297"/>
      <c r="F25" s="297"/>
      <c r="G25" s="297"/>
      <c r="H25" s="297"/>
      <c r="I25" s="297"/>
      <c r="J25" s="297"/>
      <c r="K25" s="297"/>
      <c r="L25" s="297"/>
      <c r="M25" s="297"/>
      <c r="N25" s="297"/>
      <c r="O25" s="297"/>
      <c r="P25" s="297"/>
      <c r="Q25" s="297"/>
      <c r="R25" s="297"/>
      <c r="S25" s="297"/>
      <c r="T25" s="90" t="str">
        <f t="shared" si="1"/>
        <v>Đúng</v>
      </c>
      <c r="U25" s="90" t="str">
        <f t="shared" si="2"/>
        <v>Đúng</v>
      </c>
      <c r="V25" s="90" t="str">
        <f t="shared" si="3"/>
        <v>Đúng</v>
      </c>
    </row>
    <row r="26" spans="1:22" s="5" customFormat="1" ht="15" customHeight="1" x14ac:dyDescent="0.2">
      <c r="A26" s="227"/>
      <c r="B26" s="215" t="s">
        <v>32</v>
      </c>
      <c r="C26" s="519">
        <f t="shared" si="7"/>
        <v>0</v>
      </c>
      <c r="D26" s="297"/>
      <c r="E26" s="297"/>
      <c r="F26" s="297"/>
      <c r="G26" s="297"/>
      <c r="H26" s="297"/>
      <c r="I26" s="297"/>
      <c r="J26" s="297"/>
      <c r="K26" s="297"/>
      <c r="L26" s="297"/>
      <c r="M26" s="297"/>
      <c r="N26" s="297"/>
      <c r="O26" s="297"/>
      <c r="P26" s="297"/>
      <c r="Q26" s="297"/>
      <c r="R26" s="297"/>
      <c r="S26" s="297"/>
      <c r="T26" s="90" t="str">
        <f t="shared" si="1"/>
        <v>Đúng</v>
      </c>
      <c r="U26" s="90" t="str">
        <f t="shared" si="2"/>
        <v>Đúng</v>
      </c>
      <c r="V26" s="90" t="str">
        <f t="shared" si="3"/>
        <v>Đúng</v>
      </c>
    </row>
    <row r="27" spans="1:22" s="5" customFormat="1" ht="15" customHeight="1" x14ac:dyDescent="0.2">
      <c r="A27" s="227"/>
      <c r="B27" s="215" t="s">
        <v>342</v>
      </c>
      <c r="C27" s="519">
        <f t="shared" si="7"/>
        <v>0</v>
      </c>
      <c r="D27" s="297"/>
      <c r="E27" s="297"/>
      <c r="F27" s="297"/>
      <c r="G27" s="297"/>
      <c r="H27" s="297"/>
      <c r="I27" s="297"/>
      <c r="J27" s="297"/>
      <c r="K27" s="297"/>
      <c r="L27" s="297"/>
      <c r="M27" s="297"/>
      <c r="N27" s="297"/>
      <c r="O27" s="297"/>
      <c r="P27" s="297"/>
      <c r="Q27" s="297"/>
      <c r="R27" s="297"/>
      <c r="S27" s="297"/>
      <c r="T27" s="90" t="str">
        <f t="shared" si="1"/>
        <v>Đúng</v>
      </c>
      <c r="U27" s="90" t="str">
        <f t="shared" si="2"/>
        <v>Đúng</v>
      </c>
      <c r="V27" s="90" t="str">
        <f t="shared" si="3"/>
        <v>Đúng</v>
      </c>
    </row>
    <row r="28" spans="1:22" s="5" customFormat="1" ht="15" customHeight="1" x14ac:dyDescent="0.2">
      <c r="A28" s="227"/>
      <c r="B28" s="215" t="s">
        <v>33</v>
      </c>
      <c r="C28" s="519">
        <f t="shared" si="7"/>
        <v>0</v>
      </c>
      <c r="D28" s="297"/>
      <c r="E28" s="297"/>
      <c r="F28" s="297"/>
      <c r="G28" s="297"/>
      <c r="H28" s="297"/>
      <c r="I28" s="297"/>
      <c r="J28" s="297"/>
      <c r="K28" s="297"/>
      <c r="L28" s="297"/>
      <c r="M28" s="297"/>
      <c r="N28" s="297"/>
      <c r="O28" s="297"/>
      <c r="P28" s="297"/>
      <c r="Q28" s="297"/>
      <c r="R28" s="297"/>
      <c r="S28" s="297"/>
      <c r="T28" s="90" t="str">
        <f t="shared" si="1"/>
        <v>Đúng</v>
      </c>
      <c r="U28" s="90" t="str">
        <f t="shared" si="2"/>
        <v>Đúng</v>
      </c>
      <c r="V28" s="90" t="str">
        <f t="shared" si="3"/>
        <v>Đúng</v>
      </c>
    </row>
    <row r="29" spans="1:22" s="5" customFormat="1" ht="15" customHeight="1" x14ac:dyDescent="0.2">
      <c r="A29" s="230"/>
      <c r="B29" s="236" t="s">
        <v>34</v>
      </c>
      <c r="C29" s="524">
        <f t="shared" si="7"/>
        <v>0</v>
      </c>
      <c r="D29" s="309"/>
      <c r="E29" s="309"/>
      <c r="F29" s="309"/>
      <c r="G29" s="309"/>
      <c r="H29" s="309"/>
      <c r="I29" s="309"/>
      <c r="J29" s="309"/>
      <c r="K29" s="309"/>
      <c r="L29" s="309"/>
      <c r="M29" s="309"/>
      <c r="N29" s="309"/>
      <c r="O29" s="309"/>
      <c r="P29" s="309"/>
      <c r="Q29" s="311"/>
      <c r="R29" s="309"/>
      <c r="S29" s="309"/>
      <c r="T29" s="90" t="str">
        <f t="shared" si="1"/>
        <v>Đúng</v>
      </c>
      <c r="U29" s="90" t="str">
        <f t="shared" si="2"/>
        <v>Đúng</v>
      </c>
      <c r="V29" s="90" t="str">
        <f t="shared" si="3"/>
        <v>Đúng</v>
      </c>
    </row>
    <row r="30" spans="1:22" s="5" customFormat="1" ht="15" customHeight="1" x14ac:dyDescent="0.2">
      <c r="A30" s="237" t="s">
        <v>35</v>
      </c>
      <c r="B30" s="255" t="s">
        <v>52</v>
      </c>
      <c r="C30" s="315">
        <f>SUM(C31:C32)</f>
        <v>0</v>
      </c>
      <c r="D30" s="315">
        <f t="shared" ref="D30:G30" si="8">SUM(D31:D32)</f>
        <v>0</v>
      </c>
      <c r="E30" s="315">
        <f t="shared" si="8"/>
        <v>0</v>
      </c>
      <c r="F30" s="315">
        <f t="shared" si="8"/>
        <v>0</v>
      </c>
      <c r="G30" s="315">
        <f t="shared" si="8"/>
        <v>0</v>
      </c>
      <c r="H30" s="496"/>
      <c r="I30" s="496"/>
      <c r="J30" s="496"/>
      <c r="K30" s="496"/>
      <c r="L30" s="496"/>
      <c r="M30" s="496"/>
      <c r="N30" s="496"/>
      <c r="O30" s="496"/>
      <c r="P30" s="496"/>
      <c r="Q30" s="496"/>
      <c r="R30" s="496"/>
      <c r="S30" s="496"/>
      <c r="T30" s="90"/>
      <c r="U30" s="90"/>
      <c r="V30" s="90"/>
    </row>
    <row r="31" spans="1:22" s="5" customFormat="1" ht="15" customHeight="1" x14ac:dyDescent="0.2">
      <c r="A31" s="227"/>
      <c r="B31" s="215" t="s">
        <v>97</v>
      </c>
      <c r="C31" s="519">
        <f>SUM(D31:G31)</f>
        <v>0</v>
      </c>
      <c r="D31" s="306"/>
      <c r="E31" s="306"/>
      <c r="F31" s="306"/>
      <c r="G31" s="306"/>
      <c r="H31" s="497"/>
      <c r="I31" s="497"/>
      <c r="J31" s="497"/>
      <c r="K31" s="497"/>
      <c r="L31" s="497"/>
      <c r="M31" s="497"/>
      <c r="N31" s="497"/>
      <c r="O31" s="497"/>
      <c r="P31" s="497"/>
      <c r="Q31" s="497"/>
      <c r="R31" s="497"/>
      <c r="S31" s="497"/>
      <c r="T31" s="90"/>
      <c r="U31" s="90"/>
      <c r="V31" s="90"/>
    </row>
    <row r="32" spans="1:22" s="5" customFormat="1" ht="21.75" customHeight="1" x14ac:dyDescent="0.2">
      <c r="A32" s="227"/>
      <c r="B32" s="215" t="s">
        <v>696</v>
      </c>
      <c r="C32" s="519">
        <f t="shared" ref="C32:C33" si="9">SUM(D32:G32)</f>
        <v>0</v>
      </c>
      <c r="D32" s="297"/>
      <c r="E32" s="297"/>
      <c r="F32" s="297"/>
      <c r="G32" s="297"/>
      <c r="H32" s="465"/>
      <c r="I32" s="465"/>
      <c r="J32" s="465"/>
      <c r="K32" s="465"/>
      <c r="L32" s="465"/>
      <c r="M32" s="465"/>
      <c r="N32" s="465"/>
      <c r="O32" s="465"/>
      <c r="P32" s="465"/>
      <c r="Q32" s="465"/>
      <c r="R32" s="465"/>
      <c r="S32" s="465"/>
      <c r="T32" s="90"/>
      <c r="U32" s="90"/>
      <c r="V32" s="90"/>
    </row>
    <row r="33" spans="1:22" s="5" customFormat="1" ht="15" customHeight="1" x14ac:dyDescent="0.2">
      <c r="A33" s="230"/>
      <c r="B33" s="216" t="s">
        <v>619</v>
      </c>
      <c r="C33" s="536">
        <f t="shared" si="9"/>
        <v>0</v>
      </c>
      <c r="D33" s="311"/>
      <c r="E33" s="311"/>
      <c r="F33" s="311"/>
      <c r="G33" s="311"/>
      <c r="H33" s="466"/>
      <c r="I33" s="466"/>
      <c r="J33" s="466"/>
      <c r="K33" s="466"/>
      <c r="L33" s="466"/>
      <c r="M33" s="466"/>
      <c r="N33" s="466"/>
      <c r="O33" s="466"/>
      <c r="P33" s="466"/>
      <c r="Q33" s="466"/>
      <c r="R33" s="466"/>
      <c r="S33" s="466"/>
      <c r="T33" s="90"/>
      <c r="U33" s="90"/>
      <c r="V33" s="90"/>
    </row>
    <row r="34" spans="1:22" ht="22.5" customHeight="1" x14ac:dyDescent="0.2">
      <c r="C34" s="82" t="str">
        <f t="shared" ref="C34:S34" si="10">IF(C6=C22, "Đúng","Sai")</f>
        <v>Đúng</v>
      </c>
      <c r="D34" s="82" t="str">
        <f t="shared" si="10"/>
        <v>Đúng</v>
      </c>
      <c r="E34" s="82" t="str">
        <f t="shared" si="10"/>
        <v>Đúng</v>
      </c>
      <c r="F34" s="82" t="str">
        <f t="shared" si="10"/>
        <v>Đúng</v>
      </c>
      <c r="G34" s="82" t="str">
        <f t="shared" si="10"/>
        <v>Đúng</v>
      </c>
      <c r="H34" s="82" t="str">
        <f t="shared" si="10"/>
        <v>Đúng</v>
      </c>
      <c r="I34" s="82" t="str">
        <f t="shared" si="10"/>
        <v>Đúng</v>
      </c>
      <c r="J34" s="82" t="str">
        <f t="shared" si="10"/>
        <v>Đúng</v>
      </c>
      <c r="K34" s="82" t="str">
        <f t="shared" si="10"/>
        <v>Đúng</v>
      </c>
      <c r="L34" s="82" t="str">
        <f t="shared" si="10"/>
        <v>Đúng</v>
      </c>
      <c r="M34" s="82" t="str">
        <f t="shared" si="10"/>
        <v>Đúng</v>
      </c>
      <c r="N34" s="82" t="str">
        <f t="shared" si="10"/>
        <v>Đúng</v>
      </c>
      <c r="O34" s="82" t="str">
        <f t="shared" si="10"/>
        <v>Đúng</v>
      </c>
      <c r="P34" s="82" t="str">
        <f t="shared" si="10"/>
        <v>Đúng</v>
      </c>
      <c r="Q34" s="82" t="str">
        <f t="shared" si="10"/>
        <v>Đúng</v>
      </c>
      <c r="R34" s="82" t="str">
        <f t="shared" si="10"/>
        <v>Đúng</v>
      </c>
      <c r="S34" s="82" t="str">
        <f t="shared" si="10"/>
        <v>Đúng</v>
      </c>
      <c r="V34" s="81"/>
    </row>
    <row r="35" spans="1:22" x14ac:dyDescent="0.25">
      <c r="C35" s="291"/>
      <c r="D35" s="81"/>
      <c r="E35" s="81"/>
      <c r="F35" s="81"/>
      <c r="G35" s="81"/>
      <c r="H35" s="81"/>
      <c r="I35" s="81"/>
      <c r="J35" s="81"/>
      <c r="K35" s="81"/>
      <c r="L35" s="81"/>
      <c r="M35" s="81"/>
      <c r="N35" s="81"/>
      <c r="O35" s="81"/>
      <c r="P35" s="81"/>
      <c r="Q35" s="81"/>
      <c r="R35" s="81"/>
      <c r="S35" s="81"/>
      <c r="V35" s="81"/>
    </row>
    <row r="36" spans="1:22" x14ac:dyDescent="0.25">
      <c r="C36" s="291"/>
      <c r="D36" s="81"/>
      <c r="E36" s="81"/>
      <c r="F36" s="81"/>
      <c r="G36" s="81"/>
      <c r="H36" s="81"/>
      <c r="I36" s="81"/>
      <c r="J36" s="81"/>
      <c r="K36" s="81"/>
      <c r="L36" s="81"/>
      <c r="M36" s="81"/>
      <c r="N36" s="81"/>
      <c r="O36" s="81"/>
      <c r="P36" s="81"/>
      <c r="Q36" s="81"/>
      <c r="R36" s="81"/>
      <c r="S36" s="81"/>
      <c r="V36" s="81"/>
    </row>
    <row r="37" spans="1:22" x14ac:dyDescent="0.25">
      <c r="C37" s="291"/>
      <c r="D37" s="81"/>
      <c r="E37" s="81"/>
      <c r="F37" s="81"/>
      <c r="G37" s="81"/>
      <c r="H37" s="81"/>
      <c r="I37" s="81"/>
      <c r="J37" s="81"/>
      <c r="K37" s="81"/>
      <c r="L37" s="81"/>
      <c r="M37" s="81"/>
      <c r="N37" s="81"/>
      <c r="O37" s="81"/>
      <c r="P37" s="81"/>
      <c r="Q37" s="81"/>
      <c r="R37" s="81"/>
      <c r="S37" s="81"/>
      <c r="V37" s="81"/>
    </row>
  </sheetData>
  <sheetProtection formatCells="0" formatColumns="0" formatRows="0"/>
  <mergeCells count="10">
    <mergeCell ref="R1:S1"/>
    <mergeCell ref="A2:P2"/>
    <mergeCell ref="Q2:S2"/>
    <mergeCell ref="A3:A4"/>
    <mergeCell ref="B3:B4"/>
    <mergeCell ref="C3:C4"/>
    <mergeCell ref="D3:G3"/>
    <mergeCell ref="H3:P3"/>
    <mergeCell ref="Q3:S3"/>
    <mergeCell ref="A1:Q1"/>
  </mergeCells>
  <conditionalFormatting sqref="A34:XFD34">
    <cfRule type="cellIs" dxfId="20" priority="4" operator="equal">
      <formula>"Đúng"</formula>
    </cfRule>
  </conditionalFormatting>
  <conditionalFormatting sqref="V1:V1048576 T6:U33">
    <cfRule type="cellIs" dxfId="19" priority="1" operator="equal">
      <formula>"Đúng"</formula>
    </cfRule>
  </conditionalFormatting>
  <printOptions verticalCentered="1"/>
  <pageMargins left="0.70866141732283472" right="0.19685039370078741" top="0.23622047244094491" bottom="0.23622047244094491" header="0" footer="0"/>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pageSetUpPr fitToPage="1"/>
  </sheetPr>
  <dimension ref="A1:AH43"/>
  <sheetViews>
    <sheetView topLeftCell="A7" zoomScaleNormal="100" workbookViewId="0">
      <selection activeCell="Q12" sqref="Q12"/>
    </sheetView>
  </sheetViews>
  <sheetFormatPr defaultColWidth="5.42578125" defaultRowHeight="15.75" x14ac:dyDescent="0.25"/>
  <cols>
    <col min="1" max="1" width="3.7109375" style="20" customWidth="1"/>
    <col min="2" max="2" width="27.85546875" style="2" customWidth="1"/>
    <col min="3" max="3" width="7" style="86" customWidth="1"/>
    <col min="4" max="4" width="5.140625" style="2" customWidth="1"/>
    <col min="5" max="5" width="6.140625" style="2" bestFit="1" customWidth="1"/>
    <col min="6" max="6" width="5.140625" style="2" customWidth="1"/>
    <col min="7" max="7" width="6" style="2" customWidth="1"/>
    <col min="8" max="8" width="4.42578125" style="2" customWidth="1"/>
    <col min="9" max="9" width="4.7109375" style="2" customWidth="1"/>
    <col min="10" max="10" width="5.7109375" style="2" customWidth="1"/>
    <col min="11" max="11" width="5.28515625" style="2" customWidth="1"/>
    <col min="12" max="12" width="5.140625" style="2" customWidth="1"/>
    <col min="13" max="13" width="5.7109375" style="2" customWidth="1"/>
    <col min="14" max="14" width="6.7109375" style="2" customWidth="1"/>
    <col min="15" max="15" width="6.28515625" style="2" customWidth="1"/>
    <col min="16" max="16" width="5.140625" style="2" customWidth="1"/>
    <col min="17" max="17" width="7.28515625" style="2" customWidth="1"/>
    <col min="18" max="18" width="6.28515625" style="2" customWidth="1"/>
    <col min="19" max="19" width="5.28515625" style="2" customWidth="1"/>
    <col min="20" max="20" width="6" style="2" customWidth="1"/>
    <col min="21" max="21" width="5.42578125" style="2" customWidth="1"/>
    <col min="22" max="22" width="5.28515625" style="2" customWidth="1"/>
    <col min="23" max="23" width="5.42578125" style="2" customWidth="1"/>
    <col min="24" max="24" width="6.140625" style="2" customWidth="1"/>
    <col min="25" max="26" width="5.42578125" style="2" customWidth="1"/>
    <col min="27" max="27" width="6" style="2" customWidth="1"/>
    <col min="28" max="28" width="7.85546875" style="2" customWidth="1"/>
    <col min="29" max="256" width="5.42578125" style="2"/>
    <col min="257" max="257" width="3.7109375" style="2" customWidth="1"/>
    <col min="258" max="258" width="24.85546875" style="2" customWidth="1"/>
    <col min="259" max="259" width="7" style="2" customWidth="1"/>
    <col min="260" max="264" width="5" style="2" customWidth="1"/>
    <col min="265" max="283" width="4.7109375" style="2" customWidth="1"/>
    <col min="284" max="512" width="5.42578125" style="2"/>
    <col min="513" max="513" width="3.7109375" style="2" customWidth="1"/>
    <col min="514" max="514" width="24.85546875" style="2" customWidth="1"/>
    <col min="515" max="515" width="7" style="2" customWidth="1"/>
    <col min="516" max="520" width="5" style="2" customWidth="1"/>
    <col min="521" max="539" width="4.7109375" style="2" customWidth="1"/>
    <col min="540" max="768" width="5.42578125" style="2"/>
    <col min="769" max="769" width="3.7109375" style="2" customWidth="1"/>
    <col min="770" max="770" width="24.85546875" style="2" customWidth="1"/>
    <col min="771" max="771" width="7" style="2" customWidth="1"/>
    <col min="772" max="776" width="5" style="2" customWidth="1"/>
    <col min="777" max="795" width="4.7109375" style="2" customWidth="1"/>
    <col min="796" max="1024" width="5.42578125" style="2"/>
    <col min="1025" max="1025" width="3.7109375" style="2" customWidth="1"/>
    <col min="1026" max="1026" width="24.85546875" style="2" customWidth="1"/>
    <col min="1027" max="1027" width="7" style="2" customWidth="1"/>
    <col min="1028" max="1032" width="5" style="2" customWidth="1"/>
    <col min="1033" max="1051" width="4.7109375" style="2" customWidth="1"/>
    <col min="1052" max="1280" width="5.42578125" style="2"/>
    <col min="1281" max="1281" width="3.7109375" style="2" customWidth="1"/>
    <col min="1282" max="1282" width="24.85546875" style="2" customWidth="1"/>
    <col min="1283" max="1283" width="7" style="2" customWidth="1"/>
    <col min="1284" max="1288" width="5" style="2" customWidth="1"/>
    <col min="1289" max="1307" width="4.7109375" style="2" customWidth="1"/>
    <col min="1308" max="1536" width="5.42578125" style="2"/>
    <col min="1537" max="1537" width="3.7109375" style="2" customWidth="1"/>
    <col min="1538" max="1538" width="24.85546875" style="2" customWidth="1"/>
    <col min="1539" max="1539" width="7" style="2" customWidth="1"/>
    <col min="1540" max="1544" width="5" style="2" customWidth="1"/>
    <col min="1545" max="1563" width="4.7109375" style="2" customWidth="1"/>
    <col min="1564" max="1792" width="5.42578125" style="2"/>
    <col min="1793" max="1793" width="3.7109375" style="2" customWidth="1"/>
    <col min="1794" max="1794" width="24.85546875" style="2" customWidth="1"/>
    <col min="1795" max="1795" width="7" style="2" customWidth="1"/>
    <col min="1796" max="1800" width="5" style="2" customWidth="1"/>
    <col min="1801" max="1819" width="4.7109375" style="2" customWidth="1"/>
    <col min="1820" max="2048" width="5.42578125" style="2"/>
    <col min="2049" max="2049" width="3.7109375" style="2" customWidth="1"/>
    <col min="2050" max="2050" width="24.85546875" style="2" customWidth="1"/>
    <col min="2051" max="2051" width="7" style="2" customWidth="1"/>
    <col min="2052" max="2056" width="5" style="2" customWidth="1"/>
    <col min="2057" max="2075" width="4.7109375" style="2" customWidth="1"/>
    <col min="2076" max="2304" width="5.42578125" style="2"/>
    <col min="2305" max="2305" width="3.7109375" style="2" customWidth="1"/>
    <col min="2306" max="2306" width="24.85546875" style="2" customWidth="1"/>
    <col min="2307" max="2307" width="7" style="2" customWidth="1"/>
    <col min="2308" max="2312" width="5" style="2" customWidth="1"/>
    <col min="2313" max="2331" width="4.7109375" style="2" customWidth="1"/>
    <col min="2332" max="2560" width="5.42578125" style="2"/>
    <col min="2561" max="2561" width="3.7109375" style="2" customWidth="1"/>
    <col min="2562" max="2562" width="24.85546875" style="2" customWidth="1"/>
    <col min="2563" max="2563" width="7" style="2" customWidth="1"/>
    <col min="2564" max="2568" width="5" style="2" customWidth="1"/>
    <col min="2569" max="2587" width="4.7109375" style="2" customWidth="1"/>
    <col min="2588" max="2816" width="5.42578125" style="2"/>
    <col min="2817" max="2817" width="3.7109375" style="2" customWidth="1"/>
    <col min="2818" max="2818" width="24.85546875" style="2" customWidth="1"/>
    <col min="2819" max="2819" width="7" style="2" customWidth="1"/>
    <col min="2820" max="2824" width="5" style="2" customWidth="1"/>
    <col min="2825" max="2843" width="4.7109375" style="2" customWidth="1"/>
    <col min="2844" max="3072" width="5.42578125" style="2"/>
    <col min="3073" max="3073" width="3.7109375" style="2" customWidth="1"/>
    <col min="3074" max="3074" width="24.85546875" style="2" customWidth="1"/>
    <col min="3075" max="3075" width="7" style="2" customWidth="1"/>
    <col min="3076" max="3080" width="5" style="2" customWidth="1"/>
    <col min="3081" max="3099" width="4.7109375" style="2" customWidth="1"/>
    <col min="3100" max="3328" width="5.42578125" style="2"/>
    <col min="3329" max="3329" width="3.7109375" style="2" customWidth="1"/>
    <col min="3330" max="3330" width="24.85546875" style="2" customWidth="1"/>
    <col min="3331" max="3331" width="7" style="2" customWidth="1"/>
    <col min="3332" max="3336" width="5" style="2" customWidth="1"/>
    <col min="3337" max="3355" width="4.7109375" style="2" customWidth="1"/>
    <col min="3356" max="3584" width="5.42578125" style="2"/>
    <col min="3585" max="3585" width="3.7109375" style="2" customWidth="1"/>
    <col min="3586" max="3586" width="24.85546875" style="2" customWidth="1"/>
    <col min="3587" max="3587" width="7" style="2" customWidth="1"/>
    <col min="3588" max="3592" width="5" style="2" customWidth="1"/>
    <col min="3593" max="3611" width="4.7109375" style="2" customWidth="1"/>
    <col min="3612" max="3840" width="5.42578125" style="2"/>
    <col min="3841" max="3841" width="3.7109375" style="2" customWidth="1"/>
    <col min="3842" max="3842" width="24.85546875" style="2" customWidth="1"/>
    <col min="3843" max="3843" width="7" style="2" customWidth="1"/>
    <col min="3844" max="3848" width="5" style="2" customWidth="1"/>
    <col min="3849" max="3867" width="4.7109375" style="2" customWidth="1"/>
    <col min="3868" max="4096" width="5.42578125" style="2"/>
    <col min="4097" max="4097" width="3.7109375" style="2" customWidth="1"/>
    <col min="4098" max="4098" width="24.85546875" style="2" customWidth="1"/>
    <col min="4099" max="4099" width="7" style="2" customWidth="1"/>
    <col min="4100" max="4104" width="5" style="2" customWidth="1"/>
    <col min="4105" max="4123" width="4.7109375" style="2" customWidth="1"/>
    <col min="4124" max="4352" width="5.42578125" style="2"/>
    <col min="4353" max="4353" width="3.7109375" style="2" customWidth="1"/>
    <col min="4354" max="4354" width="24.85546875" style="2" customWidth="1"/>
    <col min="4355" max="4355" width="7" style="2" customWidth="1"/>
    <col min="4356" max="4360" width="5" style="2" customWidth="1"/>
    <col min="4361" max="4379" width="4.7109375" style="2" customWidth="1"/>
    <col min="4380" max="4608" width="5.42578125" style="2"/>
    <col min="4609" max="4609" width="3.7109375" style="2" customWidth="1"/>
    <col min="4610" max="4610" width="24.85546875" style="2" customWidth="1"/>
    <col min="4611" max="4611" width="7" style="2" customWidth="1"/>
    <col min="4612" max="4616" width="5" style="2" customWidth="1"/>
    <col min="4617" max="4635" width="4.7109375" style="2" customWidth="1"/>
    <col min="4636" max="4864" width="5.42578125" style="2"/>
    <col min="4865" max="4865" width="3.7109375" style="2" customWidth="1"/>
    <col min="4866" max="4866" width="24.85546875" style="2" customWidth="1"/>
    <col min="4867" max="4867" width="7" style="2" customWidth="1"/>
    <col min="4868" max="4872" width="5" style="2" customWidth="1"/>
    <col min="4873" max="4891" width="4.7109375" style="2" customWidth="1"/>
    <col min="4892" max="5120" width="5.42578125" style="2"/>
    <col min="5121" max="5121" width="3.7109375" style="2" customWidth="1"/>
    <col min="5122" max="5122" width="24.85546875" style="2" customWidth="1"/>
    <col min="5123" max="5123" width="7" style="2" customWidth="1"/>
    <col min="5124" max="5128" width="5" style="2" customWidth="1"/>
    <col min="5129" max="5147" width="4.7109375" style="2" customWidth="1"/>
    <col min="5148" max="5376" width="5.42578125" style="2"/>
    <col min="5377" max="5377" width="3.7109375" style="2" customWidth="1"/>
    <col min="5378" max="5378" width="24.85546875" style="2" customWidth="1"/>
    <col min="5379" max="5379" width="7" style="2" customWidth="1"/>
    <col min="5380" max="5384" width="5" style="2" customWidth="1"/>
    <col min="5385" max="5403" width="4.7109375" style="2" customWidth="1"/>
    <col min="5404" max="5632" width="5.42578125" style="2"/>
    <col min="5633" max="5633" width="3.7109375" style="2" customWidth="1"/>
    <col min="5634" max="5634" width="24.85546875" style="2" customWidth="1"/>
    <col min="5635" max="5635" width="7" style="2" customWidth="1"/>
    <col min="5636" max="5640" width="5" style="2" customWidth="1"/>
    <col min="5641" max="5659" width="4.7109375" style="2" customWidth="1"/>
    <col min="5660" max="5888" width="5.42578125" style="2"/>
    <col min="5889" max="5889" width="3.7109375" style="2" customWidth="1"/>
    <col min="5890" max="5890" width="24.85546875" style="2" customWidth="1"/>
    <col min="5891" max="5891" width="7" style="2" customWidth="1"/>
    <col min="5892" max="5896" width="5" style="2" customWidth="1"/>
    <col min="5897" max="5915" width="4.7109375" style="2" customWidth="1"/>
    <col min="5916" max="6144" width="5.42578125" style="2"/>
    <col min="6145" max="6145" width="3.7109375" style="2" customWidth="1"/>
    <col min="6146" max="6146" width="24.85546875" style="2" customWidth="1"/>
    <col min="6147" max="6147" width="7" style="2" customWidth="1"/>
    <col min="6148" max="6152" width="5" style="2" customWidth="1"/>
    <col min="6153" max="6171" width="4.7109375" style="2" customWidth="1"/>
    <col min="6172" max="6400" width="5.42578125" style="2"/>
    <col min="6401" max="6401" width="3.7109375" style="2" customWidth="1"/>
    <col min="6402" max="6402" width="24.85546875" style="2" customWidth="1"/>
    <col min="6403" max="6403" width="7" style="2" customWidth="1"/>
    <col min="6404" max="6408" width="5" style="2" customWidth="1"/>
    <col min="6409" max="6427" width="4.7109375" style="2" customWidth="1"/>
    <col min="6428" max="6656" width="5.42578125" style="2"/>
    <col min="6657" max="6657" width="3.7109375" style="2" customWidth="1"/>
    <col min="6658" max="6658" width="24.85546875" style="2" customWidth="1"/>
    <col min="6659" max="6659" width="7" style="2" customWidth="1"/>
    <col min="6660" max="6664" width="5" style="2" customWidth="1"/>
    <col min="6665" max="6683" width="4.7109375" style="2" customWidth="1"/>
    <col min="6684" max="6912" width="5.42578125" style="2"/>
    <col min="6913" max="6913" width="3.7109375" style="2" customWidth="1"/>
    <col min="6914" max="6914" width="24.85546875" style="2" customWidth="1"/>
    <col min="6915" max="6915" width="7" style="2" customWidth="1"/>
    <col min="6916" max="6920" width="5" style="2" customWidth="1"/>
    <col min="6921" max="6939" width="4.7109375" style="2" customWidth="1"/>
    <col min="6940" max="7168" width="5.42578125" style="2"/>
    <col min="7169" max="7169" width="3.7109375" style="2" customWidth="1"/>
    <col min="7170" max="7170" width="24.85546875" style="2" customWidth="1"/>
    <col min="7171" max="7171" width="7" style="2" customWidth="1"/>
    <col min="7172" max="7176" width="5" style="2" customWidth="1"/>
    <col min="7177" max="7195" width="4.7109375" style="2" customWidth="1"/>
    <col min="7196" max="7424" width="5.42578125" style="2"/>
    <col min="7425" max="7425" width="3.7109375" style="2" customWidth="1"/>
    <col min="7426" max="7426" width="24.85546875" style="2" customWidth="1"/>
    <col min="7427" max="7427" width="7" style="2" customWidth="1"/>
    <col min="7428" max="7432" width="5" style="2" customWidth="1"/>
    <col min="7433" max="7451" width="4.7109375" style="2" customWidth="1"/>
    <col min="7452" max="7680" width="5.42578125" style="2"/>
    <col min="7681" max="7681" width="3.7109375" style="2" customWidth="1"/>
    <col min="7682" max="7682" width="24.85546875" style="2" customWidth="1"/>
    <col min="7683" max="7683" width="7" style="2" customWidth="1"/>
    <col min="7684" max="7688" width="5" style="2" customWidth="1"/>
    <col min="7689" max="7707" width="4.7109375" style="2" customWidth="1"/>
    <col min="7708" max="7936" width="5.42578125" style="2"/>
    <col min="7937" max="7937" width="3.7109375" style="2" customWidth="1"/>
    <col min="7938" max="7938" width="24.85546875" style="2" customWidth="1"/>
    <col min="7939" max="7939" width="7" style="2" customWidth="1"/>
    <col min="7940" max="7944" width="5" style="2" customWidth="1"/>
    <col min="7945" max="7963" width="4.7109375" style="2" customWidth="1"/>
    <col min="7964" max="8192" width="5.42578125" style="2"/>
    <col min="8193" max="8193" width="3.7109375" style="2" customWidth="1"/>
    <col min="8194" max="8194" width="24.85546875" style="2" customWidth="1"/>
    <col min="8195" max="8195" width="7" style="2" customWidth="1"/>
    <col min="8196" max="8200" width="5" style="2" customWidth="1"/>
    <col min="8201" max="8219" width="4.7109375" style="2" customWidth="1"/>
    <col min="8220" max="8448" width="5.42578125" style="2"/>
    <col min="8449" max="8449" width="3.7109375" style="2" customWidth="1"/>
    <col min="8450" max="8450" width="24.85546875" style="2" customWidth="1"/>
    <col min="8451" max="8451" width="7" style="2" customWidth="1"/>
    <col min="8452" max="8456" width="5" style="2" customWidth="1"/>
    <col min="8457" max="8475" width="4.7109375" style="2" customWidth="1"/>
    <col min="8476" max="8704" width="5.42578125" style="2"/>
    <col min="8705" max="8705" width="3.7109375" style="2" customWidth="1"/>
    <col min="8706" max="8706" width="24.85546875" style="2" customWidth="1"/>
    <col min="8707" max="8707" width="7" style="2" customWidth="1"/>
    <col min="8708" max="8712" width="5" style="2" customWidth="1"/>
    <col min="8713" max="8731" width="4.7109375" style="2" customWidth="1"/>
    <col min="8732" max="8960" width="5.42578125" style="2"/>
    <col min="8961" max="8961" width="3.7109375" style="2" customWidth="1"/>
    <col min="8962" max="8962" width="24.85546875" style="2" customWidth="1"/>
    <col min="8963" max="8963" width="7" style="2" customWidth="1"/>
    <col min="8964" max="8968" width="5" style="2" customWidth="1"/>
    <col min="8969" max="8987" width="4.7109375" style="2" customWidth="1"/>
    <col min="8988" max="9216" width="5.42578125" style="2"/>
    <col min="9217" max="9217" width="3.7109375" style="2" customWidth="1"/>
    <col min="9218" max="9218" width="24.85546875" style="2" customWidth="1"/>
    <col min="9219" max="9219" width="7" style="2" customWidth="1"/>
    <col min="9220" max="9224" width="5" style="2" customWidth="1"/>
    <col min="9225" max="9243" width="4.7109375" style="2" customWidth="1"/>
    <col min="9244" max="9472" width="5.42578125" style="2"/>
    <col min="9473" max="9473" width="3.7109375" style="2" customWidth="1"/>
    <col min="9474" max="9474" width="24.85546875" style="2" customWidth="1"/>
    <col min="9475" max="9475" width="7" style="2" customWidth="1"/>
    <col min="9476" max="9480" width="5" style="2" customWidth="1"/>
    <col min="9481" max="9499" width="4.7109375" style="2" customWidth="1"/>
    <col min="9500" max="9728" width="5.42578125" style="2"/>
    <col min="9729" max="9729" width="3.7109375" style="2" customWidth="1"/>
    <col min="9730" max="9730" width="24.85546875" style="2" customWidth="1"/>
    <col min="9731" max="9731" width="7" style="2" customWidth="1"/>
    <col min="9732" max="9736" width="5" style="2" customWidth="1"/>
    <col min="9737" max="9755" width="4.7109375" style="2" customWidth="1"/>
    <col min="9756" max="9984" width="5.42578125" style="2"/>
    <col min="9985" max="9985" width="3.7109375" style="2" customWidth="1"/>
    <col min="9986" max="9986" width="24.85546875" style="2" customWidth="1"/>
    <col min="9987" max="9987" width="7" style="2" customWidth="1"/>
    <col min="9988" max="9992" width="5" style="2" customWidth="1"/>
    <col min="9993" max="10011" width="4.7109375" style="2" customWidth="1"/>
    <col min="10012" max="10240" width="5.42578125" style="2"/>
    <col min="10241" max="10241" width="3.7109375" style="2" customWidth="1"/>
    <col min="10242" max="10242" width="24.85546875" style="2" customWidth="1"/>
    <col min="10243" max="10243" width="7" style="2" customWidth="1"/>
    <col min="10244" max="10248" width="5" style="2" customWidth="1"/>
    <col min="10249" max="10267" width="4.7109375" style="2" customWidth="1"/>
    <col min="10268" max="10496" width="5.42578125" style="2"/>
    <col min="10497" max="10497" width="3.7109375" style="2" customWidth="1"/>
    <col min="10498" max="10498" width="24.85546875" style="2" customWidth="1"/>
    <col min="10499" max="10499" width="7" style="2" customWidth="1"/>
    <col min="10500" max="10504" width="5" style="2" customWidth="1"/>
    <col min="10505" max="10523" width="4.7109375" style="2" customWidth="1"/>
    <col min="10524" max="10752" width="5.42578125" style="2"/>
    <col min="10753" max="10753" width="3.7109375" style="2" customWidth="1"/>
    <col min="10754" max="10754" width="24.85546875" style="2" customWidth="1"/>
    <col min="10755" max="10755" width="7" style="2" customWidth="1"/>
    <col min="10756" max="10760" width="5" style="2" customWidth="1"/>
    <col min="10761" max="10779" width="4.7109375" style="2" customWidth="1"/>
    <col min="10780" max="11008" width="5.42578125" style="2"/>
    <col min="11009" max="11009" width="3.7109375" style="2" customWidth="1"/>
    <col min="11010" max="11010" width="24.85546875" style="2" customWidth="1"/>
    <col min="11011" max="11011" width="7" style="2" customWidth="1"/>
    <col min="11012" max="11016" width="5" style="2" customWidth="1"/>
    <col min="11017" max="11035" width="4.7109375" style="2" customWidth="1"/>
    <col min="11036" max="11264" width="5.42578125" style="2"/>
    <col min="11265" max="11265" width="3.7109375" style="2" customWidth="1"/>
    <col min="11266" max="11266" width="24.85546875" style="2" customWidth="1"/>
    <col min="11267" max="11267" width="7" style="2" customWidth="1"/>
    <col min="11268" max="11272" width="5" style="2" customWidth="1"/>
    <col min="11273" max="11291" width="4.7109375" style="2" customWidth="1"/>
    <col min="11292" max="11520" width="5.42578125" style="2"/>
    <col min="11521" max="11521" width="3.7109375" style="2" customWidth="1"/>
    <col min="11522" max="11522" width="24.85546875" style="2" customWidth="1"/>
    <col min="11523" max="11523" width="7" style="2" customWidth="1"/>
    <col min="11524" max="11528" width="5" style="2" customWidth="1"/>
    <col min="11529" max="11547" width="4.7109375" style="2" customWidth="1"/>
    <col min="11548" max="11776" width="5.42578125" style="2"/>
    <col min="11777" max="11777" width="3.7109375" style="2" customWidth="1"/>
    <col min="11778" max="11778" width="24.85546875" style="2" customWidth="1"/>
    <col min="11779" max="11779" width="7" style="2" customWidth="1"/>
    <col min="11780" max="11784" width="5" style="2" customWidth="1"/>
    <col min="11785" max="11803" width="4.7109375" style="2" customWidth="1"/>
    <col min="11804" max="12032" width="5.42578125" style="2"/>
    <col min="12033" max="12033" width="3.7109375" style="2" customWidth="1"/>
    <col min="12034" max="12034" width="24.85546875" style="2" customWidth="1"/>
    <col min="12035" max="12035" width="7" style="2" customWidth="1"/>
    <col min="12036" max="12040" width="5" style="2" customWidth="1"/>
    <col min="12041" max="12059" width="4.7109375" style="2" customWidth="1"/>
    <col min="12060" max="12288" width="5.42578125" style="2"/>
    <col min="12289" max="12289" width="3.7109375" style="2" customWidth="1"/>
    <col min="12290" max="12290" width="24.85546875" style="2" customWidth="1"/>
    <col min="12291" max="12291" width="7" style="2" customWidth="1"/>
    <col min="12292" max="12296" width="5" style="2" customWidth="1"/>
    <col min="12297" max="12315" width="4.7109375" style="2" customWidth="1"/>
    <col min="12316" max="12544" width="5.42578125" style="2"/>
    <col min="12545" max="12545" width="3.7109375" style="2" customWidth="1"/>
    <col min="12546" max="12546" width="24.85546875" style="2" customWidth="1"/>
    <col min="12547" max="12547" width="7" style="2" customWidth="1"/>
    <col min="12548" max="12552" width="5" style="2" customWidth="1"/>
    <col min="12553" max="12571" width="4.7109375" style="2" customWidth="1"/>
    <col min="12572" max="12800" width="5.42578125" style="2"/>
    <col min="12801" max="12801" width="3.7109375" style="2" customWidth="1"/>
    <col min="12802" max="12802" width="24.85546875" style="2" customWidth="1"/>
    <col min="12803" max="12803" width="7" style="2" customWidth="1"/>
    <col min="12804" max="12808" width="5" style="2" customWidth="1"/>
    <col min="12809" max="12827" width="4.7109375" style="2" customWidth="1"/>
    <col min="12828" max="13056" width="5.42578125" style="2"/>
    <col min="13057" max="13057" width="3.7109375" style="2" customWidth="1"/>
    <col min="13058" max="13058" width="24.85546875" style="2" customWidth="1"/>
    <col min="13059" max="13059" width="7" style="2" customWidth="1"/>
    <col min="13060" max="13064" width="5" style="2" customWidth="1"/>
    <col min="13065" max="13083" width="4.7109375" style="2" customWidth="1"/>
    <col min="13084" max="13312" width="5.42578125" style="2"/>
    <col min="13313" max="13313" width="3.7109375" style="2" customWidth="1"/>
    <col min="13314" max="13314" width="24.85546875" style="2" customWidth="1"/>
    <col min="13315" max="13315" width="7" style="2" customWidth="1"/>
    <col min="13316" max="13320" width="5" style="2" customWidth="1"/>
    <col min="13321" max="13339" width="4.7109375" style="2" customWidth="1"/>
    <col min="13340" max="13568" width="5.42578125" style="2"/>
    <col min="13569" max="13569" width="3.7109375" style="2" customWidth="1"/>
    <col min="13570" max="13570" width="24.85546875" style="2" customWidth="1"/>
    <col min="13571" max="13571" width="7" style="2" customWidth="1"/>
    <col min="13572" max="13576" width="5" style="2" customWidth="1"/>
    <col min="13577" max="13595" width="4.7109375" style="2" customWidth="1"/>
    <col min="13596" max="13824" width="5.42578125" style="2"/>
    <col min="13825" max="13825" width="3.7109375" style="2" customWidth="1"/>
    <col min="13826" max="13826" width="24.85546875" style="2" customWidth="1"/>
    <col min="13827" max="13827" width="7" style="2" customWidth="1"/>
    <col min="13828" max="13832" width="5" style="2" customWidth="1"/>
    <col min="13833" max="13851" width="4.7109375" style="2" customWidth="1"/>
    <col min="13852" max="14080" width="5.42578125" style="2"/>
    <col min="14081" max="14081" width="3.7109375" style="2" customWidth="1"/>
    <col min="14082" max="14082" width="24.85546875" style="2" customWidth="1"/>
    <col min="14083" max="14083" width="7" style="2" customWidth="1"/>
    <col min="14084" max="14088" width="5" style="2" customWidth="1"/>
    <col min="14089" max="14107" width="4.7109375" style="2" customWidth="1"/>
    <col min="14108" max="14336" width="5.42578125" style="2"/>
    <col min="14337" max="14337" width="3.7109375" style="2" customWidth="1"/>
    <col min="14338" max="14338" width="24.85546875" style="2" customWidth="1"/>
    <col min="14339" max="14339" width="7" style="2" customWidth="1"/>
    <col min="14340" max="14344" width="5" style="2" customWidth="1"/>
    <col min="14345" max="14363" width="4.7109375" style="2" customWidth="1"/>
    <col min="14364" max="14592" width="5.42578125" style="2"/>
    <col min="14593" max="14593" width="3.7109375" style="2" customWidth="1"/>
    <col min="14594" max="14594" width="24.85546875" style="2" customWidth="1"/>
    <col min="14595" max="14595" width="7" style="2" customWidth="1"/>
    <col min="14596" max="14600" width="5" style="2" customWidth="1"/>
    <col min="14601" max="14619" width="4.7109375" style="2" customWidth="1"/>
    <col min="14620" max="14848" width="5.42578125" style="2"/>
    <col min="14849" max="14849" width="3.7109375" style="2" customWidth="1"/>
    <col min="14850" max="14850" width="24.85546875" style="2" customWidth="1"/>
    <col min="14851" max="14851" width="7" style="2" customWidth="1"/>
    <col min="14852" max="14856" width="5" style="2" customWidth="1"/>
    <col min="14857" max="14875" width="4.7109375" style="2" customWidth="1"/>
    <col min="14876" max="15104" width="5.42578125" style="2"/>
    <col min="15105" max="15105" width="3.7109375" style="2" customWidth="1"/>
    <col min="15106" max="15106" width="24.85546875" style="2" customWidth="1"/>
    <col min="15107" max="15107" width="7" style="2" customWidth="1"/>
    <col min="15108" max="15112" width="5" style="2" customWidth="1"/>
    <col min="15113" max="15131" width="4.7109375" style="2" customWidth="1"/>
    <col min="15132" max="15360" width="5.42578125" style="2"/>
    <col min="15361" max="15361" width="3.7109375" style="2" customWidth="1"/>
    <col min="15362" max="15362" width="24.85546875" style="2" customWidth="1"/>
    <col min="15363" max="15363" width="7" style="2" customWidth="1"/>
    <col min="15364" max="15368" width="5" style="2" customWidth="1"/>
    <col min="15369" max="15387" width="4.7109375" style="2" customWidth="1"/>
    <col min="15388" max="15616" width="5.42578125" style="2"/>
    <col min="15617" max="15617" width="3.7109375" style="2" customWidth="1"/>
    <col min="15618" max="15618" width="24.85546875" style="2" customWidth="1"/>
    <col min="15619" max="15619" width="7" style="2" customWidth="1"/>
    <col min="15620" max="15624" width="5" style="2" customWidth="1"/>
    <col min="15625" max="15643" width="4.7109375" style="2" customWidth="1"/>
    <col min="15644" max="15872" width="5.42578125" style="2"/>
    <col min="15873" max="15873" width="3.7109375" style="2" customWidth="1"/>
    <col min="15874" max="15874" width="24.85546875" style="2" customWidth="1"/>
    <col min="15875" max="15875" width="7" style="2" customWidth="1"/>
    <col min="15876" max="15880" width="5" style="2" customWidth="1"/>
    <col min="15881" max="15899" width="4.7109375" style="2" customWidth="1"/>
    <col min="15900" max="16128" width="5.42578125" style="2"/>
    <col min="16129" max="16129" width="3.7109375" style="2" customWidth="1"/>
    <col min="16130" max="16130" width="24.85546875" style="2" customWidth="1"/>
    <col min="16131" max="16131" width="7" style="2" customWidth="1"/>
    <col min="16132" max="16136" width="5" style="2" customWidth="1"/>
    <col min="16137" max="16155" width="4.7109375" style="2" customWidth="1"/>
    <col min="16156" max="16384" width="5.42578125" style="2"/>
  </cols>
  <sheetData>
    <row r="1" spans="1:33" s="1" customFormat="1" ht="18" customHeight="1" x14ac:dyDescent="0.2">
      <c r="A1" s="877" t="s">
        <v>157</v>
      </c>
      <c r="B1" s="877"/>
      <c r="C1" s="877"/>
      <c r="D1" s="877"/>
      <c r="E1" s="877"/>
      <c r="F1" s="877"/>
      <c r="G1" s="877"/>
      <c r="H1" s="877"/>
      <c r="I1" s="877"/>
      <c r="J1" s="877"/>
      <c r="K1" s="877"/>
      <c r="L1" s="877"/>
      <c r="M1" s="877"/>
      <c r="N1" s="877"/>
      <c r="O1" s="877"/>
      <c r="P1" s="877"/>
      <c r="Q1" s="877"/>
      <c r="R1" s="877"/>
      <c r="S1" s="877"/>
      <c r="T1" s="877"/>
      <c r="U1" s="877"/>
      <c r="V1" s="877"/>
      <c r="W1" s="877"/>
      <c r="X1" s="878"/>
      <c r="Y1" s="917" t="s">
        <v>174</v>
      </c>
      <c r="Z1" s="918"/>
      <c r="AA1" s="919"/>
    </row>
    <row r="2" spans="1:33" ht="22.5" customHeight="1" x14ac:dyDescent="0.25">
      <c r="A2" s="901"/>
      <c r="B2" s="901"/>
      <c r="W2" s="881" t="s">
        <v>368</v>
      </c>
      <c r="X2" s="881"/>
      <c r="Y2" s="881"/>
      <c r="Z2" s="881"/>
      <c r="AA2" s="881"/>
    </row>
    <row r="3" spans="1:33" s="21" customFormat="1" ht="20.25" customHeight="1" x14ac:dyDescent="0.2">
      <c r="A3" s="1056" t="s">
        <v>225</v>
      </c>
      <c r="B3" s="882" t="s">
        <v>601</v>
      </c>
      <c r="C3" s="1059" t="s">
        <v>159</v>
      </c>
      <c r="D3" s="1062" t="s">
        <v>61</v>
      </c>
      <c r="E3" s="1063"/>
      <c r="F3" s="1063"/>
      <c r="G3" s="1064"/>
      <c r="H3" s="875" t="s">
        <v>62</v>
      </c>
      <c r="I3" s="875" t="s">
        <v>355</v>
      </c>
      <c r="J3" s="1063" t="s">
        <v>160</v>
      </c>
      <c r="K3" s="1063"/>
      <c r="L3" s="1063"/>
      <c r="M3" s="1063"/>
      <c r="N3" s="916" t="s">
        <v>64</v>
      </c>
      <c r="O3" s="916"/>
      <c r="P3" s="916"/>
      <c r="Q3" s="916"/>
      <c r="R3" s="916"/>
      <c r="S3" s="916"/>
      <c r="T3" s="916"/>
      <c r="U3" s="916"/>
      <c r="V3" s="916"/>
      <c r="W3" s="1062" t="s">
        <v>65</v>
      </c>
      <c r="X3" s="1063"/>
      <c r="Y3" s="1064"/>
      <c r="Z3" s="905" t="s">
        <v>66</v>
      </c>
      <c r="AA3" s="905" t="s">
        <v>705</v>
      </c>
      <c r="AE3" s="941"/>
      <c r="AF3" s="941"/>
      <c r="AG3" s="941"/>
    </row>
    <row r="4" spans="1:33" s="21" customFormat="1" ht="18" customHeight="1" x14ac:dyDescent="0.2">
      <c r="A4" s="1057"/>
      <c r="B4" s="883"/>
      <c r="C4" s="1060"/>
      <c r="D4" s="875" t="s">
        <v>67</v>
      </c>
      <c r="E4" s="875" t="s">
        <v>68</v>
      </c>
      <c r="F4" s="875" t="s">
        <v>69</v>
      </c>
      <c r="G4" s="875" t="s">
        <v>70</v>
      </c>
      <c r="H4" s="952"/>
      <c r="I4" s="952"/>
      <c r="J4" s="875" t="s">
        <v>123</v>
      </c>
      <c r="K4" s="875" t="s">
        <v>126</v>
      </c>
      <c r="L4" s="875" t="s">
        <v>489</v>
      </c>
      <c r="M4" s="875" t="s">
        <v>143</v>
      </c>
      <c r="N4" s="875" t="s">
        <v>73</v>
      </c>
      <c r="O4" s="875" t="s">
        <v>16</v>
      </c>
      <c r="P4" s="875" t="s">
        <v>364</v>
      </c>
      <c r="Q4" s="875" t="s">
        <v>55</v>
      </c>
      <c r="R4" s="875" t="s">
        <v>285</v>
      </c>
      <c r="S4" s="875" t="s">
        <v>349</v>
      </c>
      <c r="T4" s="875" t="s">
        <v>74</v>
      </c>
      <c r="U4" s="875" t="s">
        <v>493</v>
      </c>
      <c r="V4" s="875" t="s">
        <v>12</v>
      </c>
      <c r="W4" s="949" t="s">
        <v>75</v>
      </c>
      <c r="X4" s="950" t="s">
        <v>15</v>
      </c>
      <c r="Y4" s="950"/>
      <c r="Z4" s="906"/>
      <c r="AA4" s="906"/>
    </row>
    <row r="5" spans="1:33" s="22" customFormat="1" ht="88.5" customHeight="1" x14ac:dyDescent="0.2">
      <c r="A5" s="1058"/>
      <c r="B5" s="884"/>
      <c r="C5" s="1061"/>
      <c r="D5" s="876"/>
      <c r="E5" s="876"/>
      <c r="F5" s="876"/>
      <c r="G5" s="876"/>
      <c r="H5" s="876"/>
      <c r="I5" s="876"/>
      <c r="J5" s="876"/>
      <c r="K5" s="876"/>
      <c r="L5" s="876"/>
      <c r="M5" s="876"/>
      <c r="N5" s="876"/>
      <c r="O5" s="876"/>
      <c r="P5" s="876"/>
      <c r="Q5" s="876"/>
      <c r="R5" s="876"/>
      <c r="S5" s="876"/>
      <c r="T5" s="876"/>
      <c r="U5" s="876"/>
      <c r="V5" s="876"/>
      <c r="W5" s="949"/>
      <c r="X5" s="190" t="s">
        <v>76</v>
      </c>
      <c r="Y5" s="190" t="s">
        <v>77</v>
      </c>
      <c r="Z5" s="913"/>
      <c r="AA5" s="913"/>
    </row>
    <row r="6" spans="1:33" s="23" customFormat="1" ht="15" customHeight="1" x14ac:dyDescent="0.2">
      <c r="A6" s="801">
        <v>1</v>
      </c>
      <c r="B6" s="801">
        <v>2</v>
      </c>
      <c r="C6" s="801">
        <v>3</v>
      </c>
      <c r="D6" s="801">
        <v>4</v>
      </c>
      <c r="E6" s="801">
        <v>5</v>
      </c>
      <c r="F6" s="801">
        <v>6</v>
      </c>
      <c r="G6" s="801">
        <v>7</v>
      </c>
      <c r="H6" s="801">
        <v>8</v>
      </c>
      <c r="I6" s="801">
        <v>9</v>
      </c>
      <c r="J6" s="801">
        <v>10</v>
      </c>
      <c r="K6" s="801">
        <v>11</v>
      </c>
      <c r="L6" s="801">
        <v>12</v>
      </c>
      <c r="M6" s="801">
        <v>13</v>
      </c>
      <c r="N6" s="801">
        <v>14</v>
      </c>
      <c r="O6" s="801">
        <v>15</v>
      </c>
      <c r="P6" s="801">
        <v>16</v>
      </c>
      <c r="Q6" s="801">
        <v>17</v>
      </c>
      <c r="R6" s="801">
        <v>18</v>
      </c>
      <c r="S6" s="801">
        <v>19</v>
      </c>
      <c r="T6" s="801">
        <v>20</v>
      </c>
      <c r="U6" s="801">
        <v>21</v>
      </c>
      <c r="V6" s="801">
        <v>22</v>
      </c>
      <c r="W6" s="801">
        <v>23</v>
      </c>
      <c r="X6" s="801">
        <v>24</v>
      </c>
      <c r="Y6" s="801">
        <v>25</v>
      </c>
      <c r="Z6" s="801">
        <v>26</v>
      </c>
      <c r="AA6" s="801">
        <v>27</v>
      </c>
    </row>
    <row r="7" spans="1:33" s="24" customFormat="1" ht="15" customHeight="1" x14ac:dyDescent="0.2">
      <c r="A7" s="449" t="s">
        <v>19</v>
      </c>
      <c r="B7" s="537" t="s">
        <v>331</v>
      </c>
      <c r="C7" s="322">
        <f>SUM(C8:C11)</f>
        <v>0</v>
      </c>
      <c r="D7" s="322">
        <f t="shared" ref="D7:AA7" si="0">SUM(D8:D11)</f>
        <v>0</v>
      </c>
      <c r="E7" s="322">
        <f t="shared" si="0"/>
        <v>0</v>
      </c>
      <c r="F7" s="322">
        <f t="shared" si="0"/>
        <v>0</v>
      </c>
      <c r="G7" s="322">
        <f t="shared" si="0"/>
        <v>0</v>
      </c>
      <c r="H7" s="322">
        <f t="shared" si="0"/>
        <v>0</v>
      </c>
      <c r="I7" s="322">
        <f t="shared" si="0"/>
        <v>0</v>
      </c>
      <c r="J7" s="322">
        <f t="shared" si="0"/>
        <v>0</v>
      </c>
      <c r="K7" s="322">
        <f t="shared" si="0"/>
        <v>0</v>
      </c>
      <c r="L7" s="322">
        <f t="shared" si="0"/>
        <v>0</v>
      </c>
      <c r="M7" s="322">
        <f t="shared" si="0"/>
        <v>0</v>
      </c>
      <c r="N7" s="322">
        <f t="shared" si="0"/>
        <v>0</v>
      </c>
      <c r="O7" s="322">
        <f t="shared" si="0"/>
        <v>0</v>
      </c>
      <c r="P7" s="322">
        <f t="shared" si="0"/>
        <v>0</v>
      </c>
      <c r="Q7" s="322">
        <f t="shared" si="0"/>
        <v>0</v>
      </c>
      <c r="R7" s="322">
        <f t="shared" si="0"/>
        <v>0</v>
      </c>
      <c r="S7" s="322">
        <f t="shared" si="0"/>
        <v>0</v>
      </c>
      <c r="T7" s="322">
        <f t="shared" si="0"/>
        <v>0</v>
      </c>
      <c r="U7" s="322">
        <f t="shared" si="0"/>
        <v>0</v>
      </c>
      <c r="V7" s="322">
        <f t="shared" si="0"/>
        <v>0</v>
      </c>
      <c r="W7" s="322">
        <f>SUM(W8:W11)</f>
        <v>0</v>
      </c>
      <c r="X7" s="322">
        <f>SUM(X8:X11)</f>
        <v>0</v>
      </c>
      <c r="Y7" s="322">
        <f>SUM(Y8:Y11)</f>
        <v>0</v>
      </c>
      <c r="Z7" s="322">
        <f>SUM(Z8:Z11)</f>
        <v>0</v>
      </c>
      <c r="AA7" s="322">
        <f t="shared" si="0"/>
        <v>0</v>
      </c>
      <c r="AB7" s="264" t="str">
        <f>IF((SUM(J7:M7)=C7),"Đúng","Sai")</f>
        <v>Đúng</v>
      </c>
      <c r="AC7" s="264" t="str">
        <f>IF(AND(N7&lt;=C7,O7&lt;=C7,P7&lt;=C7,Q7&lt;=C7,R7&lt;=C7,S7&lt;=C7,T7&lt;=C7,U7&lt;=C7,V7&lt;=C7),"Đúng","Sai")</f>
        <v>Đúng</v>
      </c>
      <c r="AD7" s="264" t="str">
        <f>IF(W7=X7+Y7,"Đúng","Sai")</f>
        <v>Đúng</v>
      </c>
    </row>
    <row r="8" spans="1:33" s="5" customFormat="1" ht="15" customHeight="1" x14ac:dyDescent="0.2">
      <c r="A8" s="538"/>
      <c r="B8" s="539" t="s">
        <v>20</v>
      </c>
      <c r="C8" s="540">
        <f>SUM(D8:G8)</f>
        <v>0</v>
      </c>
      <c r="D8" s="541"/>
      <c r="E8" s="541"/>
      <c r="F8" s="541"/>
      <c r="G8" s="541"/>
      <c r="H8" s="541"/>
      <c r="I8" s="541"/>
      <c r="J8" s="541"/>
      <c r="K8" s="300"/>
      <c r="L8" s="300"/>
      <c r="M8" s="300"/>
      <c r="N8" s="541"/>
      <c r="O8" s="541"/>
      <c r="P8" s="541"/>
      <c r="Q8" s="541"/>
      <c r="R8" s="541"/>
      <c r="S8" s="541"/>
      <c r="T8" s="541"/>
      <c r="U8" s="541"/>
      <c r="V8" s="541"/>
      <c r="W8" s="542">
        <f>SUM(X8:Y8)</f>
        <v>0</v>
      </c>
      <c r="X8" s="541"/>
      <c r="Y8" s="541"/>
      <c r="Z8" s="541"/>
      <c r="AA8" s="541"/>
      <c r="AB8" s="264" t="str">
        <f t="shared" ref="AB8:AB31" si="1">IF((SUM(J8:M8)=C8),"Đúng","Sai")</f>
        <v>Đúng</v>
      </c>
      <c r="AC8" s="264" t="str">
        <f t="shared" ref="AC8:AC31" si="2">IF(AND(N8&lt;=C8,O8&lt;=C8,P8&lt;=C8,Q8&lt;=C8,R8&lt;=C8,S8&lt;=C8,T8&lt;=C8,U8&lt;=C8,V8&lt;=C8),"Đúng","Sai")</f>
        <v>Đúng</v>
      </c>
      <c r="AD8" s="264" t="str">
        <f t="shared" ref="AD8:AD31" si="3">IF(W8=X8+Y8,"Đúng","Sai")</f>
        <v>Đúng</v>
      </c>
    </row>
    <row r="9" spans="1:33" s="5" customFormat="1" ht="15" customHeight="1" x14ac:dyDescent="0.2">
      <c r="A9" s="543"/>
      <c r="B9" s="544" t="s">
        <v>21</v>
      </c>
      <c r="C9" s="545">
        <f>SUM(D9:G9)</f>
        <v>0</v>
      </c>
      <c r="D9" s="546"/>
      <c r="E9" s="546"/>
      <c r="F9" s="546"/>
      <c r="G9" s="546"/>
      <c r="H9" s="546"/>
      <c r="I9" s="546"/>
      <c r="J9" s="546"/>
      <c r="K9" s="546"/>
      <c r="L9" s="301"/>
      <c r="M9" s="301"/>
      <c r="N9" s="546"/>
      <c r="O9" s="546"/>
      <c r="P9" s="546"/>
      <c r="Q9" s="546"/>
      <c r="R9" s="546"/>
      <c r="S9" s="546"/>
      <c r="T9" s="546"/>
      <c r="U9" s="546"/>
      <c r="V9" s="546"/>
      <c r="W9" s="542">
        <f>SUM(X9:Y9)</f>
        <v>0</v>
      </c>
      <c r="X9" s="546"/>
      <c r="Y9" s="546"/>
      <c r="Z9" s="546"/>
      <c r="AA9" s="546"/>
      <c r="AB9" s="264" t="str">
        <f t="shared" si="1"/>
        <v>Đúng</v>
      </c>
      <c r="AC9" s="264" t="str">
        <f t="shared" si="2"/>
        <v>Đúng</v>
      </c>
      <c r="AD9" s="264" t="str">
        <f t="shared" si="3"/>
        <v>Đúng</v>
      </c>
    </row>
    <row r="10" spans="1:33" s="5" customFormat="1" ht="12" x14ac:dyDescent="0.2">
      <c r="A10" s="547"/>
      <c r="B10" s="555" t="s">
        <v>479</v>
      </c>
      <c r="C10" s="545">
        <f>SUM(D10:G10)</f>
        <v>0</v>
      </c>
      <c r="D10" s="546"/>
      <c r="E10" s="546"/>
      <c r="F10" s="546"/>
      <c r="G10" s="546"/>
      <c r="H10" s="546"/>
      <c r="I10" s="546"/>
      <c r="J10" s="546"/>
      <c r="K10" s="546"/>
      <c r="L10" s="546"/>
      <c r="M10" s="548"/>
      <c r="N10" s="546"/>
      <c r="O10" s="546"/>
      <c r="P10" s="546"/>
      <c r="Q10" s="546"/>
      <c r="R10" s="546"/>
      <c r="S10" s="546"/>
      <c r="T10" s="546"/>
      <c r="U10" s="546"/>
      <c r="V10" s="546"/>
      <c r="W10" s="542">
        <f t="shared" ref="W10:W11" si="4">SUM(X10:Y10)</f>
        <v>0</v>
      </c>
      <c r="X10" s="546"/>
      <c r="Y10" s="546"/>
      <c r="Z10" s="546"/>
      <c r="AA10" s="546"/>
      <c r="AB10" s="264" t="str">
        <f t="shared" si="1"/>
        <v>Đúng</v>
      </c>
      <c r="AC10" s="264" t="str">
        <f t="shared" si="2"/>
        <v>Đúng</v>
      </c>
      <c r="AD10" s="264" t="str">
        <f t="shared" si="3"/>
        <v>Đúng</v>
      </c>
    </row>
    <row r="11" spans="1:33" s="5" customFormat="1" ht="15" customHeight="1" x14ac:dyDescent="0.2">
      <c r="A11" s="549"/>
      <c r="B11" s="550" t="s">
        <v>22</v>
      </c>
      <c r="C11" s="551">
        <f>SUM(D11:G11)</f>
        <v>0</v>
      </c>
      <c r="D11" s="552"/>
      <c r="E11" s="552"/>
      <c r="F11" s="552"/>
      <c r="G11" s="552"/>
      <c r="H11" s="552"/>
      <c r="I11" s="552"/>
      <c r="J11" s="552"/>
      <c r="K11" s="552"/>
      <c r="L11" s="552"/>
      <c r="M11" s="552"/>
      <c r="N11" s="553"/>
      <c r="O11" s="554"/>
      <c r="P11" s="552"/>
      <c r="Q11" s="552"/>
      <c r="R11" s="552"/>
      <c r="S11" s="554"/>
      <c r="T11" s="554"/>
      <c r="U11" s="554"/>
      <c r="V11" s="552"/>
      <c r="W11" s="542">
        <f t="shared" si="4"/>
        <v>0</v>
      </c>
      <c r="X11" s="552"/>
      <c r="Y11" s="552"/>
      <c r="Z11" s="552"/>
      <c r="AA11" s="552"/>
      <c r="AB11" s="264" t="str">
        <f t="shared" si="1"/>
        <v>Đúng</v>
      </c>
      <c r="AC11" s="264" t="str">
        <f t="shared" si="2"/>
        <v>Đúng</v>
      </c>
      <c r="AD11" s="264" t="str">
        <f t="shared" si="3"/>
        <v>Đúng</v>
      </c>
    </row>
    <row r="12" spans="1:33" s="5" customFormat="1" ht="15" customHeight="1" x14ac:dyDescent="0.2">
      <c r="A12" s="449" t="s">
        <v>23</v>
      </c>
      <c r="B12" s="537" t="s">
        <v>24</v>
      </c>
      <c r="C12" s="322">
        <f>SUM(C13:C17)</f>
        <v>0</v>
      </c>
      <c r="D12" s="322">
        <f t="shared" ref="D12:AA12" si="5">SUM(D13:D17)</f>
        <v>0</v>
      </c>
      <c r="E12" s="322">
        <f t="shared" si="5"/>
        <v>0</v>
      </c>
      <c r="F12" s="322">
        <f t="shared" si="5"/>
        <v>0</v>
      </c>
      <c r="G12" s="322">
        <f t="shared" si="5"/>
        <v>0</v>
      </c>
      <c r="H12" s="322">
        <f t="shared" si="5"/>
        <v>0</v>
      </c>
      <c r="I12" s="322">
        <f t="shared" si="5"/>
        <v>0</v>
      </c>
      <c r="J12" s="322">
        <f t="shared" si="5"/>
        <v>0</v>
      </c>
      <c r="K12" s="322">
        <f t="shared" si="5"/>
        <v>0</v>
      </c>
      <c r="L12" s="322">
        <f t="shared" si="5"/>
        <v>0</v>
      </c>
      <c r="M12" s="322">
        <f t="shared" si="5"/>
        <v>0</v>
      </c>
      <c r="N12" s="322">
        <f t="shared" si="5"/>
        <v>0</v>
      </c>
      <c r="O12" s="322">
        <f t="shared" si="5"/>
        <v>0</v>
      </c>
      <c r="P12" s="322">
        <f t="shared" si="5"/>
        <v>0</v>
      </c>
      <c r="Q12" s="322">
        <f t="shared" si="5"/>
        <v>0</v>
      </c>
      <c r="R12" s="322">
        <f t="shared" si="5"/>
        <v>0</v>
      </c>
      <c r="S12" s="322">
        <f t="shared" si="5"/>
        <v>0</v>
      </c>
      <c r="T12" s="322">
        <f t="shared" si="5"/>
        <v>0</v>
      </c>
      <c r="U12" s="322">
        <f t="shared" si="5"/>
        <v>0</v>
      </c>
      <c r="V12" s="322">
        <f t="shared" si="5"/>
        <v>0</v>
      </c>
      <c r="W12" s="322">
        <f t="shared" si="5"/>
        <v>0</v>
      </c>
      <c r="X12" s="322">
        <f t="shared" si="5"/>
        <v>0</v>
      </c>
      <c r="Y12" s="322">
        <f t="shared" si="5"/>
        <v>0</v>
      </c>
      <c r="Z12" s="322">
        <f t="shared" si="5"/>
        <v>0</v>
      </c>
      <c r="AA12" s="322">
        <f t="shared" si="5"/>
        <v>0</v>
      </c>
      <c r="AB12" s="264" t="str">
        <f t="shared" si="1"/>
        <v>Đúng</v>
      </c>
      <c r="AC12" s="264" t="str">
        <f t="shared" si="2"/>
        <v>Đúng</v>
      </c>
      <c r="AD12" s="264" t="str">
        <f t="shared" si="3"/>
        <v>Đúng</v>
      </c>
    </row>
    <row r="13" spans="1:33" s="5" customFormat="1" ht="17.25" customHeight="1" x14ac:dyDescent="0.2">
      <c r="A13" s="547"/>
      <c r="B13" s="555" t="s">
        <v>26</v>
      </c>
      <c r="C13" s="540">
        <f>SUM(D13:G13)</f>
        <v>0</v>
      </c>
      <c r="D13" s="556"/>
      <c r="E13" s="556"/>
      <c r="F13" s="556"/>
      <c r="G13" s="556"/>
      <c r="H13" s="556"/>
      <c r="I13" s="556"/>
      <c r="J13" s="556"/>
      <c r="K13" s="300"/>
      <c r="L13" s="300"/>
      <c r="M13" s="300"/>
      <c r="N13" s="556"/>
      <c r="O13" s="556"/>
      <c r="P13" s="556"/>
      <c r="Q13" s="556"/>
      <c r="R13" s="556"/>
      <c r="S13" s="556"/>
      <c r="T13" s="556"/>
      <c r="U13" s="556"/>
      <c r="V13" s="556"/>
      <c r="W13" s="542">
        <f t="shared" ref="W13:W17" si="6">SUM(X13:Y13)</f>
        <v>0</v>
      </c>
      <c r="X13" s="556"/>
      <c r="Y13" s="556"/>
      <c r="Z13" s="556"/>
      <c r="AA13" s="556"/>
      <c r="AB13" s="264" t="str">
        <f t="shared" si="1"/>
        <v>Đúng</v>
      </c>
      <c r="AC13" s="264" t="str">
        <f t="shared" si="2"/>
        <v>Đúng</v>
      </c>
      <c r="AD13" s="264" t="str">
        <f t="shared" si="3"/>
        <v>Đúng</v>
      </c>
    </row>
    <row r="14" spans="1:33" s="5" customFormat="1" ht="19.5" x14ac:dyDescent="0.2">
      <c r="A14" s="547"/>
      <c r="B14" s="555" t="s">
        <v>480</v>
      </c>
      <c r="C14" s="545">
        <f>SUM(D14:G14)</f>
        <v>0</v>
      </c>
      <c r="D14" s="546"/>
      <c r="E14" s="546"/>
      <c r="F14" s="546"/>
      <c r="G14" s="546"/>
      <c r="H14" s="546"/>
      <c r="I14" s="546"/>
      <c r="J14" s="546"/>
      <c r="K14" s="546"/>
      <c r="L14" s="301"/>
      <c r="M14" s="301"/>
      <c r="N14" s="546"/>
      <c r="O14" s="546"/>
      <c r="P14" s="546"/>
      <c r="Q14" s="546"/>
      <c r="R14" s="546"/>
      <c r="S14" s="546"/>
      <c r="T14" s="546"/>
      <c r="U14" s="546"/>
      <c r="V14" s="546"/>
      <c r="W14" s="542">
        <f t="shared" si="6"/>
        <v>0</v>
      </c>
      <c r="X14" s="546"/>
      <c r="Y14" s="546"/>
      <c r="Z14" s="546"/>
      <c r="AA14" s="546"/>
      <c r="AB14" s="264" t="str">
        <f t="shared" si="1"/>
        <v>Đúng</v>
      </c>
      <c r="AC14" s="264" t="str">
        <f t="shared" si="2"/>
        <v>Đúng</v>
      </c>
      <c r="AD14" s="264" t="str">
        <f t="shared" si="3"/>
        <v>Đúng</v>
      </c>
    </row>
    <row r="15" spans="1:33" s="5" customFormat="1" ht="15" customHeight="1" x14ac:dyDescent="0.2">
      <c r="A15" s="543"/>
      <c r="B15" s="544" t="s">
        <v>483</v>
      </c>
      <c r="C15" s="551">
        <f>SUM(D15:G15)</f>
        <v>0</v>
      </c>
      <c r="D15" s="557"/>
      <c r="E15" s="557"/>
      <c r="F15" s="557"/>
      <c r="G15" s="557"/>
      <c r="H15" s="557"/>
      <c r="I15" s="557"/>
      <c r="J15" s="557"/>
      <c r="K15" s="557"/>
      <c r="L15" s="558"/>
      <c r="M15" s="559"/>
      <c r="N15" s="598"/>
      <c r="O15" s="560"/>
      <c r="P15" s="557"/>
      <c r="Q15" s="557"/>
      <c r="R15" s="557"/>
      <c r="S15" s="560"/>
      <c r="T15" s="560"/>
      <c r="U15" s="560"/>
      <c r="V15" s="557"/>
      <c r="W15" s="542">
        <f t="shared" si="6"/>
        <v>0</v>
      </c>
      <c r="X15" s="557"/>
      <c r="Y15" s="557"/>
      <c r="Z15" s="557"/>
      <c r="AA15" s="557"/>
      <c r="AB15" s="264" t="str">
        <f t="shared" si="1"/>
        <v>Đúng</v>
      </c>
      <c r="AC15" s="264" t="str">
        <f t="shared" si="2"/>
        <v>Đúng</v>
      </c>
      <c r="AD15" s="264" t="str">
        <f t="shared" si="3"/>
        <v>Đúng</v>
      </c>
    </row>
    <row r="16" spans="1:33" s="5" customFormat="1" ht="15" customHeight="1" x14ac:dyDescent="0.2">
      <c r="A16" s="547"/>
      <c r="B16" s="555" t="s">
        <v>343</v>
      </c>
      <c r="C16" s="551">
        <f>SUM(D16:G16)</f>
        <v>0</v>
      </c>
      <c r="D16" s="546"/>
      <c r="E16" s="546"/>
      <c r="F16" s="546"/>
      <c r="G16" s="546"/>
      <c r="H16" s="546"/>
      <c r="I16" s="546"/>
      <c r="J16" s="546"/>
      <c r="K16" s="546"/>
      <c r="L16" s="546"/>
      <c r="M16" s="561"/>
      <c r="N16" s="546"/>
      <c r="O16" s="546"/>
      <c r="P16" s="546"/>
      <c r="Q16" s="546"/>
      <c r="R16" s="546"/>
      <c r="S16" s="546"/>
      <c r="T16" s="546"/>
      <c r="U16" s="546"/>
      <c r="V16" s="546"/>
      <c r="W16" s="542">
        <f t="shared" si="6"/>
        <v>0</v>
      </c>
      <c r="X16" s="546"/>
      <c r="Y16" s="546"/>
      <c r="Z16" s="546"/>
      <c r="AA16" s="546"/>
      <c r="AB16" s="264" t="str">
        <f t="shared" si="1"/>
        <v>Đúng</v>
      </c>
      <c r="AC16" s="264" t="str">
        <f t="shared" si="2"/>
        <v>Đúng</v>
      </c>
      <c r="AD16" s="264" t="str">
        <f t="shared" si="3"/>
        <v>Đúng</v>
      </c>
    </row>
    <row r="17" spans="1:34" s="5" customFormat="1" ht="15" customHeight="1" x14ac:dyDescent="0.2">
      <c r="A17" s="562"/>
      <c r="B17" s="563" t="s">
        <v>27</v>
      </c>
      <c r="C17" s="564">
        <f>SUM(D17:G17)</f>
        <v>0</v>
      </c>
      <c r="D17" s="565"/>
      <c r="E17" s="565"/>
      <c r="F17" s="565"/>
      <c r="G17" s="565"/>
      <c r="H17" s="565"/>
      <c r="I17" s="565"/>
      <c r="J17" s="565"/>
      <c r="K17" s="565"/>
      <c r="L17" s="565"/>
      <c r="M17" s="565"/>
      <c r="N17" s="565"/>
      <c r="O17" s="565"/>
      <c r="P17" s="565"/>
      <c r="Q17" s="565"/>
      <c r="R17" s="565"/>
      <c r="S17" s="565"/>
      <c r="T17" s="565"/>
      <c r="U17" s="565"/>
      <c r="V17" s="565"/>
      <c r="W17" s="542">
        <f t="shared" si="6"/>
        <v>0</v>
      </c>
      <c r="X17" s="565"/>
      <c r="Y17" s="565"/>
      <c r="Z17" s="565"/>
      <c r="AA17" s="565"/>
      <c r="AB17" s="264" t="str">
        <f t="shared" si="1"/>
        <v>Đúng</v>
      </c>
      <c r="AC17" s="264" t="str">
        <f t="shared" si="2"/>
        <v>Đúng</v>
      </c>
      <c r="AD17" s="264" t="str">
        <f t="shared" si="3"/>
        <v>Đúng</v>
      </c>
    </row>
    <row r="18" spans="1:34" s="5" customFormat="1" ht="15" customHeight="1" x14ac:dyDescent="0.2">
      <c r="A18" s="566" t="s">
        <v>28</v>
      </c>
      <c r="B18" s="567" t="s">
        <v>29</v>
      </c>
      <c r="C18" s="322">
        <f>SUM(C19:C25)</f>
        <v>0</v>
      </c>
      <c r="D18" s="322">
        <f t="shared" ref="D18:AA18" si="7">SUM(D19:D25)</f>
        <v>0</v>
      </c>
      <c r="E18" s="322">
        <f t="shared" si="7"/>
        <v>0</v>
      </c>
      <c r="F18" s="322">
        <f t="shared" si="7"/>
        <v>0</v>
      </c>
      <c r="G18" s="322">
        <f t="shared" si="7"/>
        <v>0</v>
      </c>
      <c r="H18" s="322">
        <f t="shared" si="7"/>
        <v>0</v>
      </c>
      <c r="I18" s="322">
        <f t="shared" si="7"/>
        <v>0</v>
      </c>
      <c r="J18" s="322">
        <f t="shared" si="7"/>
        <v>0</v>
      </c>
      <c r="K18" s="322">
        <f t="shared" si="7"/>
        <v>0</v>
      </c>
      <c r="L18" s="322">
        <f t="shared" si="7"/>
        <v>0</v>
      </c>
      <c r="M18" s="322">
        <f t="shared" si="7"/>
        <v>0</v>
      </c>
      <c r="N18" s="322">
        <f t="shared" si="7"/>
        <v>0</v>
      </c>
      <c r="O18" s="322">
        <f t="shared" si="7"/>
        <v>0</v>
      </c>
      <c r="P18" s="322">
        <f t="shared" si="7"/>
        <v>0</v>
      </c>
      <c r="Q18" s="322">
        <f t="shared" si="7"/>
        <v>0</v>
      </c>
      <c r="R18" s="322">
        <f t="shared" si="7"/>
        <v>0</v>
      </c>
      <c r="S18" s="322">
        <f t="shared" si="7"/>
        <v>0</v>
      </c>
      <c r="T18" s="322">
        <f t="shared" si="7"/>
        <v>0</v>
      </c>
      <c r="U18" s="322">
        <f t="shared" si="7"/>
        <v>0</v>
      </c>
      <c r="V18" s="322">
        <f t="shared" si="7"/>
        <v>0</v>
      </c>
      <c r="W18" s="322">
        <f t="shared" si="7"/>
        <v>0</v>
      </c>
      <c r="X18" s="322">
        <f t="shared" si="7"/>
        <v>0</v>
      </c>
      <c r="Y18" s="322">
        <f t="shared" si="7"/>
        <v>0</v>
      </c>
      <c r="Z18" s="322">
        <f t="shared" si="7"/>
        <v>0</v>
      </c>
      <c r="AA18" s="322">
        <f t="shared" si="7"/>
        <v>0</v>
      </c>
      <c r="AB18" s="264" t="str">
        <f t="shared" si="1"/>
        <v>Đúng</v>
      </c>
      <c r="AC18" s="264" t="str">
        <f t="shared" si="2"/>
        <v>Đúng</v>
      </c>
      <c r="AD18" s="264" t="str">
        <f t="shared" si="3"/>
        <v>Đúng</v>
      </c>
    </row>
    <row r="19" spans="1:34" s="5" customFormat="1" ht="15" customHeight="1" x14ac:dyDescent="0.2">
      <c r="A19" s="568"/>
      <c r="B19" s="569" t="s">
        <v>30</v>
      </c>
      <c r="C19" s="540">
        <f t="shared" ref="C19:C25" si="8">SUM(D19:G19)</f>
        <v>0</v>
      </c>
      <c r="D19" s="570"/>
      <c r="E19" s="570"/>
      <c r="F19" s="570"/>
      <c r="G19" s="570"/>
      <c r="H19" s="570"/>
      <c r="I19" s="570"/>
      <c r="J19" s="570"/>
      <c r="K19" s="570"/>
      <c r="L19" s="570"/>
      <c r="M19" s="570"/>
      <c r="N19" s="571"/>
      <c r="O19" s="572"/>
      <c r="P19" s="570"/>
      <c r="Q19" s="570"/>
      <c r="R19" s="570"/>
      <c r="S19" s="572"/>
      <c r="T19" s="572"/>
      <c r="U19" s="572"/>
      <c r="V19" s="570"/>
      <c r="W19" s="542">
        <f t="shared" ref="W19:W25" si="9">SUM(X19:Y19)</f>
        <v>0</v>
      </c>
      <c r="X19" s="570"/>
      <c r="Y19" s="570"/>
      <c r="Z19" s="570"/>
      <c r="AA19" s="570"/>
      <c r="AB19" s="264" t="str">
        <f t="shared" si="1"/>
        <v>Đúng</v>
      </c>
      <c r="AC19" s="264" t="str">
        <f t="shared" si="2"/>
        <v>Đúng</v>
      </c>
      <c r="AD19" s="264" t="str">
        <f t="shared" si="3"/>
        <v>Đúng</v>
      </c>
      <c r="AE19" s="2"/>
      <c r="AF19" s="2"/>
      <c r="AG19" s="2"/>
      <c r="AH19" s="2"/>
    </row>
    <row r="20" spans="1:34" s="5" customFormat="1" ht="15" customHeight="1" x14ac:dyDescent="0.2">
      <c r="A20" s="547"/>
      <c r="B20" s="555" t="s">
        <v>79</v>
      </c>
      <c r="C20" s="545">
        <f t="shared" si="8"/>
        <v>0</v>
      </c>
      <c r="D20" s="546"/>
      <c r="E20" s="546"/>
      <c r="F20" s="546"/>
      <c r="G20" s="546"/>
      <c r="H20" s="546"/>
      <c r="I20" s="546"/>
      <c r="J20" s="546"/>
      <c r="K20" s="546"/>
      <c r="L20" s="546"/>
      <c r="M20" s="546"/>
      <c r="N20" s="573"/>
      <c r="O20" s="574"/>
      <c r="P20" s="546"/>
      <c r="Q20" s="546"/>
      <c r="R20" s="546"/>
      <c r="S20" s="574"/>
      <c r="T20" s="574"/>
      <c r="U20" s="574"/>
      <c r="V20" s="546"/>
      <c r="W20" s="542">
        <f t="shared" si="9"/>
        <v>0</v>
      </c>
      <c r="X20" s="546"/>
      <c r="Y20" s="546"/>
      <c r="Z20" s="546"/>
      <c r="AA20" s="546"/>
      <c r="AB20" s="264" t="str">
        <f t="shared" si="1"/>
        <v>Đúng</v>
      </c>
      <c r="AC20" s="264" t="str">
        <f t="shared" si="2"/>
        <v>Đúng</v>
      </c>
      <c r="AD20" s="264" t="str">
        <f t="shared" si="3"/>
        <v>Đúng</v>
      </c>
      <c r="AE20" s="2"/>
      <c r="AF20" s="2"/>
      <c r="AG20" s="2"/>
      <c r="AH20" s="2"/>
    </row>
    <row r="21" spans="1:34" s="5" customFormat="1" ht="15" customHeight="1" x14ac:dyDescent="0.2">
      <c r="A21" s="547"/>
      <c r="B21" s="555" t="s">
        <v>31</v>
      </c>
      <c r="C21" s="545">
        <f t="shared" si="8"/>
        <v>0</v>
      </c>
      <c r="D21" s="546"/>
      <c r="E21" s="546"/>
      <c r="F21" s="546"/>
      <c r="G21" s="546"/>
      <c r="H21" s="546"/>
      <c r="I21" s="546"/>
      <c r="J21" s="546"/>
      <c r="K21" s="546"/>
      <c r="L21" s="546"/>
      <c r="M21" s="546"/>
      <c r="N21" s="573"/>
      <c r="O21" s="574"/>
      <c r="P21" s="546"/>
      <c r="Q21" s="546"/>
      <c r="R21" s="546"/>
      <c r="S21" s="574"/>
      <c r="T21" s="574"/>
      <c r="U21" s="574"/>
      <c r="V21" s="546"/>
      <c r="W21" s="542">
        <f t="shared" si="9"/>
        <v>0</v>
      </c>
      <c r="X21" s="546"/>
      <c r="Y21" s="546"/>
      <c r="Z21" s="546"/>
      <c r="AA21" s="546"/>
      <c r="AB21" s="264" t="str">
        <f t="shared" si="1"/>
        <v>Đúng</v>
      </c>
      <c r="AC21" s="264" t="str">
        <f t="shared" si="2"/>
        <v>Đúng</v>
      </c>
      <c r="AD21" s="264" t="str">
        <f t="shared" si="3"/>
        <v>Đúng</v>
      </c>
    </row>
    <row r="22" spans="1:34" s="5" customFormat="1" ht="15" customHeight="1" x14ac:dyDescent="0.2">
      <c r="A22" s="547"/>
      <c r="B22" s="555" t="s">
        <v>32</v>
      </c>
      <c r="C22" s="545">
        <f t="shared" si="8"/>
        <v>0</v>
      </c>
      <c r="D22" s="546"/>
      <c r="E22" s="546"/>
      <c r="F22" s="546"/>
      <c r="G22" s="546"/>
      <c r="H22" s="546"/>
      <c r="I22" s="546"/>
      <c r="J22" s="546"/>
      <c r="K22" s="546"/>
      <c r="L22" s="546"/>
      <c r="M22" s="546"/>
      <c r="N22" s="573"/>
      <c r="O22" s="574"/>
      <c r="P22" s="546"/>
      <c r="Q22" s="546"/>
      <c r="R22" s="546"/>
      <c r="S22" s="574"/>
      <c r="T22" s="574"/>
      <c r="U22" s="574"/>
      <c r="V22" s="546"/>
      <c r="W22" s="542">
        <f t="shared" si="9"/>
        <v>0</v>
      </c>
      <c r="X22" s="546"/>
      <c r="Y22" s="546"/>
      <c r="Z22" s="546"/>
      <c r="AA22" s="546"/>
      <c r="AB22" s="264" t="str">
        <f t="shared" si="1"/>
        <v>Đúng</v>
      </c>
      <c r="AC22" s="264" t="str">
        <f t="shared" si="2"/>
        <v>Đúng</v>
      </c>
      <c r="AD22" s="264" t="str">
        <f t="shared" si="3"/>
        <v>Đúng</v>
      </c>
    </row>
    <row r="23" spans="1:34" s="5" customFormat="1" ht="15" customHeight="1" x14ac:dyDescent="0.2">
      <c r="A23" s="547"/>
      <c r="B23" s="555" t="s">
        <v>342</v>
      </c>
      <c r="C23" s="545">
        <f t="shared" si="8"/>
        <v>0</v>
      </c>
      <c r="D23" s="546"/>
      <c r="E23" s="546"/>
      <c r="F23" s="546"/>
      <c r="G23" s="546"/>
      <c r="H23" s="546"/>
      <c r="I23" s="546"/>
      <c r="J23" s="546"/>
      <c r="K23" s="546"/>
      <c r="L23" s="546"/>
      <c r="M23" s="546"/>
      <c r="N23" s="573"/>
      <c r="O23" s="574"/>
      <c r="P23" s="546"/>
      <c r="Q23" s="546"/>
      <c r="R23" s="546"/>
      <c r="S23" s="574"/>
      <c r="T23" s="574"/>
      <c r="U23" s="574"/>
      <c r="V23" s="546"/>
      <c r="W23" s="542">
        <f t="shared" si="9"/>
        <v>0</v>
      </c>
      <c r="X23" s="546"/>
      <c r="Y23" s="546"/>
      <c r="Z23" s="546"/>
      <c r="AA23" s="546"/>
      <c r="AB23" s="264" t="str">
        <f t="shared" si="1"/>
        <v>Đúng</v>
      </c>
      <c r="AC23" s="264" t="str">
        <f t="shared" si="2"/>
        <v>Đúng</v>
      </c>
      <c r="AD23" s="264" t="str">
        <f t="shared" si="3"/>
        <v>Đúng</v>
      </c>
    </row>
    <row r="24" spans="1:34" s="5" customFormat="1" ht="15" customHeight="1" x14ac:dyDescent="0.2">
      <c r="A24" s="547"/>
      <c r="B24" s="555" t="s">
        <v>80</v>
      </c>
      <c r="C24" s="545">
        <f t="shared" si="8"/>
        <v>0</v>
      </c>
      <c r="D24" s="546"/>
      <c r="E24" s="546"/>
      <c r="F24" s="546"/>
      <c r="G24" s="546"/>
      <c r="H24" s="546"/>
      <c r="I24" s="546"/>
      <c r="J24" s="546"/>
      <c r="K24" s="546"/>
      <c r="L24" s="546"/>
      <c r="M24" s="546"/>
      <c r="N24" s="573"/>
      <c r="O24" s="574"/>
      <c r="P24" s="546"/>
      <c r="Q24" s="546"/>
      <c r="R24" s="546"/>
      <c r="S24" s="574"/>
      <c r="T24" s="574"/>
      <c r="U24" s="574"/>
      <c r="V24" s="546"/>
      <c r="W24" s="542">
        <f t="shared" si="9"/>
        <v>0</v>
      </c>
      <c r="X24" s="546"/>
      <c r="Y24" s="546"/>
      <c r="Z24" s="546"/>
      <c r="AA24" s="546"/>
      <c r="AB24" s="264" t="str">
        <f t="shared" si="1"/>
        <v>Đúng</v>
      </c>
      <c r="AC24" s="264" t="str">
        <f t="shared" si="2"/>
        <v>Đúng</v>
      </c>
      <c r="AD24" s="264" t="str">
        <f t="shared" si="3"/>
        <v>Đúng</v>
      </c>
    </row>
    <row r="25" spans="1:34" s="5" customFormat="1" ht="15" customHeight="1" x14ac:dyDescent="0.2">
      <c r="A25" s="549"/>
      <c r="B25" s="550" t="s">
        <v>81</v>
      </c>
      <c r="C25" s="564">
        <f t="shared" si="8"/>
        <v>0</v>
      </c>
      <c r="D25" s="552"/>
      <c r="E25" s="552"/>
      <c r="F25" s="552"/>
      <c r="G25" s="552"/>
      <c r="H25" s="552"/>
      <c r="I25" s="552"/>
      <c r="J25" s="552"/>
      <c r="K25" s="552"/>
      <c r="L25" s="552"/>
      <c r="M25" s="552"/>
      <c r="N25" s="553"/>
      <c r="O25" s="554"/>
      <c r="P25" s="552"/>
      <c r="Q25" s="552"/>
      <c r="R25" s="552"/>
      <c r="S25" s="554"/>
      <c r="T25" s="554"/>
      <c r="U25" s="554"/>
      <c r="V25" s="552"/>
      <c r="W25" s="542">
        <f t="shared" si="9"/>
        <v>0</v>
      </c>
      <c r="X25" s="552"/>
      <c r="Y25" s="552"/>
      <c r="Z25" s="552"/>
      <c r="AA25" s="552"/>
      <c r="AB25" s="264" t="str">
        <f t="shared" si="1"/>
        <v>Đúng</v>
      </c>
      <c r="AC25" s="264" t="str">
        <f t="shared" si="2"/>
        <v>Đúng</v>
      </c>
      <c r="AD25" s="264" t="str">
        <f t="shared" si="3"/>
        <v>Đúng</v>
      </c>
      <c r="AE25" s="2"/>
      <c r="AF25" s="2"/>
      <c r="AG25" s="2"/>
    </row>
    <row r="26" spans="1:34" s="5" customFormat="1" ht="15" customHeight="1" x14ac:dyDescent="0.2">
      <c r="A26" s="566" t="s">
        <v>35</v>
      </c>
      <c r="B26" s="567" t="s">
        <v>379</v>
      </c>
      <c r="C26" s="322">
        <f>SUM(C27:C31)</f>
        <v>0</v>
      </c>
      <c r="D26" s="322">
        <f>SUM(D27:D31)</f>
        <v>0</v>
      </c>
      <c r="E26" s="322">
        <f t="shared" ref="E26:AA26" si="10">SUM(E27:E31)</f>
        <v>0</v>
      </c>
      <c r="F26" s="322">
        <f t="shared" si="10"/>
        <v>0</v>
      </c>
      <c r="G26" s="322">
        <f t="shared" si="10"/>
        <v>0</v>
      </c>
      <c r="H26" s="322">
        <f t="shared" si="10"/>
        <v>0</v>
      </c>
      <c r="I26" s="322">
        <f t="shared" si="10"/>
        <v>0</v>
      </c>
      <c r="J26" s="322">
        <f t="shared" si="10"/>
        <v>0</v>
      </c>
      <c r="K26" s="322">
        <f t="shared" si="10"/>
        <v>0</v>
      </c>
      <c r="L26" s="322">
        <f t="shared" si="10"/>
        <v>0</v>
      </c>
      <c r="M26" s="322">
        <f t="shared" si="10"/>
        <v>0</v>
      </c>
      <c r="N26" s="322">
        <f t="shared" si="10"/>
        <v>0</v>
      </c>
      <c r="O26" s="322">
        <f t="shared" si="10"/>
        <v>0</v>
      </c>
      <c r="P26" s="322">
        <f t="shared" si="10"/>
        <v>0</v>
      </c>
      <c r="Q26" s="322">
        <f t="shared" si="10"/>
        <v>0</v>
      </c>
      <c r="R26" s="322">
        <f>SUM(R27:R31)</f>
        <v>0</v>
      </c>
      <c r="S26" s="322">
        <f t="shared" si="10"/>
        <v>0</v>
      </c>
      <c r="T26" s="322">
        <f t="shared" si="10"/>
        <v>0</v>
      </c>
      <c r="U26" s="322">
        <f t="shared" si="10"/>
        <v>0</v>
      </c>
      <c r="V26" s="322">
        <f t="shared" si="10"/>
        <v>0</v>
      </c>
      <c r="W26" s="322">
        <f t="shared" si="10"/>
        <v>0</v>
      </c>
      <c r="X26" s="322">
        <f t="shared" si="10"/>
        <v>0</v>
      </c>
      <c r="Y26" s="322">
        <f t="shared" si="10"/>
        <v>0</v>
      </c>
      <c r="Z26" s="322">
        <f t="shared" si="10"/>
        <v>0</v>
      </c>
      <c r="AA26" s="322">
        <f t="shared" si="10"/>
        <v>0</v>
      </c>
      <c r="AB26" s="264" t="str">
        <f t="shared" si="1"/>
        <v>Đúng</v>
      </c>
      <c r="AC26" s="264" t="str">
        <f t="shared" si="2"/>
        <v>Đúng</v>
      </c>
      <c r="AD26" s="264" t="str">
        <f t="shared" si="3"/>
        <v>Đúng</v>
      </c>
    </row>
    <row r="27" spans="1:34" s="5" customFormat="1" ht="15" x14ac:dyDescent="0.2">
      <c r="A27" s="568"/>
      <c r="B27" s="569" t="s">
        <v>351</v>
      </c>
      <c r="C27" s="540">
        <f>SUM(D27:G27)</f>
        <v>0</v>
      </c>
      <c r="D27" s="570"/>
      <c r="E27" s="570"/>
      <c r="F27" s="570"/>
      <c r="G27" s="570"/>
      <c r="H27" s="570"/>
      <c r="I27" s="570"/>
      <c r="J27" s="570"/>
      <c r="K27" s="570"/>
      <c r="L27" s="570"/>
      <c r="M27" s="570"/>
      <c r="N27" s="575"/>
      <c r="O27" s="576"/>
      <c r="P27" s="577"/>
      <c r="Q27" s="577"/>
      <c r="R27" s="577"/>
      <c r="S27" s="576"/>
      <c r="T27" s="576"/>
      <c r="U27" s="576"/>
      <c r="V27" s="577"/>
      <c r="W27" s="542">
        <f t="shared" ref="W27:W31" si="11">SUM(X27:Y27)</f>
        <v>0</v>
      </c>
      <c r="X27" s="578"/>
      <c r="Y27" s="578"/>
      <c r="Z27" s="578"/>
      <c r="AA27" s="578"/>
      <c r="AB27" s="264" t="str">
        <f>IF((SUM(J27:M27)=C27),"Đúng","Sai")</f>
        <v>Đúng</v>
      </c>
      <c r="AC27" s="264" t="str">
        <f t="shared" si="2"/>
        <v>Đúng</v>
      </c>
      <c r="AD27" s="264" t="str">
        <f t="shared" si="3"/>
        <v>Đúng</v>
      </c>
      <c r="AE27" s="2"/>
      <c r="AF27" s="2"/>
      <c r="AG27" s="2"/>
      <c r="AH27" s="2"/>
    </row>
    <row r="28" spans="1:34" s="5" customFormat="1" ht="15" x14ac:dyDescent="0.2">
      <c r="A28" s="547"/>
      <c r="B28" s="555" t="s">
        <v>377</v>
      </c>
      <c r="C28" s="545">
        <f t="shared" ref="C28:C31" si="12">SUM(D28:G28)</f>
        <v>0</v>
      </c>
      <c r="D28" s="546"/>
      <c r="E28" s="546"/>
      <c r="F28" s="546"/>
      <c r="G28" s="546"/>
      <c r="H28" s="546"/>
      <c r="I28" s="546"/>
      <c r="J28" s="546"/>
      <c r="K28" s="546"/>
      <c r="L28" s="546"/>
      <c r="M28" s="546"/>
      <c r="N28" s="579"/>
      <c r="O28" s="580"/>
      <c r="P28" s="561"/>
      <c r="Q28" s="561"/>
      <c r="R28" s="561"/>
      <c r="S28" s="580"/>
      <c r="T28" s="580"/>
      <c r="U28" s="580"/>
      <c r="V28" s="561"/>
      <c r="W28" s="542">
        <f t="shared" si="11"/>
        <v>0</v>
      </c>
      <c r="X28" s="581"/>
      <c r="Y28" s="581"/>
      <c r="Z28" s="581"/>
      <c r="AA28" s="581"/>
      <c r="AB28" s="264" t="str">
        <f t="shared" si="1"/>
        <v>Đúng</v>
      </c>
      <c r="AC28" s="264" t="str">
        <f t="shared" si="2"/>
        <v>Đúng</v>
      </c>
      <c r="AD28" s="264" t="str">
        <f t="shared" si="3"/>
        <v>Đúng</v>
      </c>
      <c r="AE28" s="2"/>
      <c r="AF28" s="2"/>
      <c r="AG28" s="2"/>
      <c r="AH28" s="2"/>
    </row>
    <row r="29" spans="1:34" s="5" customFormat="1" ht="19.5" x14ac:dyDescent="0.2">
      <c r="A29" s="547"/>
      <c r="B29" s="555" t="s">
        <v>354</v>
      </c>
      <c r="C29" s="545">
        <f t="shared" si="12"/>
        <v>0</v>
      </c>
      <c r="D29" s="546"/>
      <c r="E29" s="546"/>
      <c r="F29" s="546"/>
      <c r="G29" s="546"/>
      <c r="H29" s="546"/>
      <c r="I29" s="546"/>
      <c r="J29" s="546"/>
      <c r="K29" s="546"/>
      <c r="L29" s="546"/>
      <c r="M29" s="546"/>
      <c r="N29" s="579"/>
      <c r="O29" s="580"/>
      <c r="P29" s="561"/>
      <c r="Q29" s="561"/>
      <c r="R29" s="561"/>
      <c r="S29" s="580"/>
      <c r="T29" s="580"/>
      <c r="U29" s="580"/>
      <c r="V29" s="561"/>
      <c r="W29" s="542">
        <f t="shared" si="11"/>
        <v>0</v>
      </c>
      <c r="X29" s="581"/>
      <c r="Y29" s="581"/>
      <c r="Z29" s="581"/>
      <c r="AA29" s="581"/>
      <c r="AB29" s="264" t="str">
        <f t="shared" si="1"/>
        <v>Đúng</v>
      </c>
      <c r="AC29" s="264" t="str">
        <f t="shared" si="2"/>
        <v>Đúng</v>
      </c>
      <c r="AD29" s="264" t="str">
        <f t="shared" si="3"/>
        <v>Đúng</v>
      </c>
    </row>
    <row r="30" spans="1:34" s="5" customFormat="1" ht="19.5" x14ac:dyDescent="0.2">
      <c r="A30" s="547"/>
      <c r="B30" s="555" t="s">
        <v>378</v>
      </c>
      <c r="C30" s="545">
        <f t="shared" si="12"/>
        <v>0</v>
      </c>
      <c r="D30" s="546"/>
      <c r="E30" s="546"/>
      <c r="F30" s="546"/>
      <c r="G30" s="546"/>
      <c r="H30" s="546"/>
      <c r="I30" s="546"/>
      <c r="J30" s="546"/>
      <c r="K30" s="546"/>
      <c r="L30" s="546"/>
      <c r="M30" s="546"/>
      <c r="N30" s="579"/>
      <c r="O30" s="580"/>
      <c r="P30" s="561"/>
      <c r="Q30" s="561"/>
      <c r="R30" s="561"/>
      <c r="S30" s="580"/>
      <c r="T30" s="580"/>
      <c r="U30" s="580"/>
      <c r="V30" s="561"/>
      <c r="W30" s="542">
        <f t="shared" si="11"/>
        <v>0</v>
      </c>
      <c r="X30" s="581"/>
      <c r="Y30" s="581"/>
      <c r="Z30" s="581"/>
      <c r="AA30" s="581"/>
      <c r="AB30" s="264" t="str">
        <f t="shared" si="1"/>
        <v>Đúng</v>
      </c>
      <c r="AC30" s="264" t="str">
        <f t="shared" si="2"/>
        <v>Đúng</v>
      </c>
      <c r="AD30" s="264" t="str">
        <f t="shared" si="3"/>
        <v>Đúng</v>
      </c>
    </row>
    <row r="31" spans="1:34" s="5" customFormat="1" ht="19.5" x14ac:dyDescent="0.2">
      <c r="A31" s="549"/>
      <c r="B31" s="550" t="s">
        <v>621</v>
      </c>
      <c r="C31" s="564">
        <f t="shared" si="12"/>
        <v>0</v>
      </c>
      <c r="D31" s="552"/>
      <c r="E31" s="552"/>
      <c r="F31" s="552"/>
      <c r="G31" s="552"/>
      <c r="H31" s="552"/>
      <c r="I31" s="552"/>
      <c r="J31" s="552"/>
      <c r="K31" s="552"/>
      <c r="L31" s="552"/>
      <c r="M31" s="552"/>
      <c r="N31" s="582"/>
      <c r="O31" s="583"/>
      <c r="P31" s="584"/>
      <c r="Q31" s="584"/>
      <c r="R31" s="584"/>
      <c r="S31" s="583"/>
      <c r="T31" s="583"/>
      <c r="U31" s="583"/>
      <c r="V31" s="584"/>
      <c r="W31" s="585">
        <f t="shared" si="11"/>
        <v>0</v>
      </c>
      <c r="X31" s="586"/>
      <c r="Y31" s="586"/>
      <c r="Z31" s="586"/>
      <c r="AA31" s="586"/>
      <c r="AB31" s="264" t="str">
        <f t="shared" si="1"/>
        <v>Đúng</v>
      </c>
      <c r="AC31" s="264" t="str">
        <f t="shared" si="2"/>
        <v>Đúng</v>
      </c>
      <c r="AD31" s="264" t="str">
        <f t="shared" si="3"/>
        <v>Đúng</v>
      </c>
      <c r="AE31" s="2"/>
      <c r="AF31" s="2"/>
      <c r="AG31" s="2"/>
    </row>
    <row r="32" spans="1:34" s="5" customFormat="1" ht="15" x14ac:dyDescent="0.2">
      <c r="A32" s="449" t="s">
        <v>356</v>
      </c>
      <c r="B32" s="537" t="s">
        <v>160</v>
      </c>
      <c r="C32" s="322">
        <f>SUM(C33:C36)</f>
        <v>0</v>
      </c>
      <c r="D32" s="322">
        <f t="shared" ref="D32:I32" si="13">SUM(D33:D36)</f>
        <v>0</v>
      </c>
      <c r="E32" s="322">
        <f t="shared" si="13"/>
        <v>0</v>
      </c>
      <c r="F32" s="322">
        <f t="shared" si="13"/>
        <v>0</v>
      </c>
      <c r="G32" s="322">
        <f t="shared" si="13"/>
        <v>0</v>
      </c>
      <c r="H32" s="322">
        <f t="shared" si="13"/>
        <v>0</v>
      </c>
      <c r="I32" s="322">
        <f t="shared" si="13"/>
        <v>0</v>
      </c>
      <c r="J32" s="587"/>
      <c r="K32" s="587"/>
      <c r="L32" s="587"/>
      <c r="M32" s="587"/>
      <c r="N32" s="587"/>
      <c r="O32" s="587"/>
      <c r="P32" s="587"/>
      <c r="Q32" s="587"/>
      <c r="R32" s="587"/>
      <c r="S32" s="587"/>
      <c r="T32" s="587"/>
      <c r="U32" s="587"/>
      <c r="V32" s="587"/>
      <c r="W32" s="587"/>
      <c r="X32" s="587"/>
      <c r="Y32" s="587"/>
      <c r="Z32" s="587"/>
      <c r="AA32" s="587"/>
      <c r="AB32" s="264"/>
      <c r="AC32" s="264"/>
      <c r="AD32" s="264"/>
      <c r="AE32" s="2"/>
      <c r="AF32" s="2"/>
      <c r="AG32" s="2"/>
    </row>
    <row r="33" spans="1:33" s="5" customFormat="1" ht="15" x14ac:dyDescent="0.2">
      <c r="A33" s="588"/>
      <c r="B33" s="589" t="s">
        <v>123</v>
      </c>
      <c r="C33" s="545">
        <f>SUM(D33:I33)</f>
        <v>0</v>
      </c>
      <c r="D33" s="546"/>
      <c r="E33" s="546"/>
      <c r="F33" s="546"/>
      <c r="G33" s="546"/>
      <c r="H33" s="546"/>
      <c r="I33" s="546"/>
      <c r="J33" s="590"/>
      <c r="K33" s="590"/>
      <c r="L33" s="590"/>
      <c r="M33" s="590"/>
      <c r="N33" s="591"/>
      <c r="O33" s="592"/>
      <c r="P33" s="590"/>
      <c r="Q33" s="590"/>
      <c r="R33" s="590"/>
      <c r="S33" s="592"/>
      <c r="T33" s="592"/>
      <c r="U33" s="592"/>
      <c r="V33" s="590"/>
      <c r="W33" s="593"/>
      <c r="X33" s="590"/>
      <c r="Y33" s="590"/>
      <c r="Z33" s="590"/>
      <c r="AA33" s="590"/>
      <c r="AB33" s="264"/>
      <c r="AC33" s="264"/>
      <c r="AD33" s="264"/>
      <c r="AE33" s="2"/>
      <c r="AF33" s="2"/>
      <c r="AG33" s="2"/>
    </row>
    <row r="34" spans="1:33" s="5" customFormat="1" ht="15" x14ac:dyDescent="0.2">
      <c r="A34" s="547"/>
      <c r="B34" s="555" t="s">
        <v>126</v>
      </c>
      <c r="C34" s="545">
        <f t="shared" ref="C34:C36" si="14">SUM(D34:I34)</f>
        <v>0</v>
      </c>
      <c r="D34" s="546"/>
      <c r="E34" s="546"/>
      <c r="F34" s="546"/>
      <c r="G34" s="546"/>
      <c r="H34" s="546"/>
      <c r="I34" s="546"/>
      <c r="J34" s="590"/>
      <c r="K34" s="590"/>
      <c r="L34" s="590"/>
      <c r="M34" s="590"/>
      <c r="N34" s="591"/>
      <c r="O34" s="592"/>
      <c r="P34" s="590"/>
      <c r="Q34" s="590"/>
      <c r="R34" s="590"/>
      <c r="S34" s="592"/>
      <c r="T34" s="592"/>
      <c r="U34" s="592"/>
      <c r="V34" s="590"/>
      <c r="W34" s="593"/>
      <c r="X34" s="590"/>
      <c r="Y34" s="590"/>
      <c r="Z34" s="590"/>
      <c r="AA34" s="590"/>
      <c r="AB34" s="264"/>
      <c r="AC34" s="264"/>
      <c r="AD34" s="264"/>
      <c r="AE34" s="2"/>
      <c r="AF34" s="2"/>
      <c r="AG34" s="2"/>
    </row>
    <row r="35" spans="1:33" s="5" customFormat="1" ht="19.5" customHeight="1" x14ac:dyDescent="0.2">
      <c r="A35" s="547"/>
      <c r="B35" s="555" t="s">
        <v>489</v>
      </c>
      <c r="C35" s="545">
        <f t="shared" si="14"/>
        <v>0</v>
      </c>
      <c r="D35" s="546"/>
      <c r="E35" s="546"/>
      <c r="F35" s="546"/>
      <c r="G35" s="546"/>
      <c r="H35" s="546"/>
      <c r="I35" s="546"/>
      <c r="J35" s="590"/>
      <c r="K35" s="590"/>
      <c r="L35" s="590"/>
      <c r="M35" s="590"/>
      <c r="N35" s="591"/>
      <c r="O35" s="592"/>
      <c r="P35" s="590"/>
      <c r="Q35" s="590"/>
      <c r="R35" s="590"/>
      <c r="S35" s="592"/>
      <c r="T35" s="592"/>
      <c r="U35" s="592"/>
      <c r="V35" s="590"/>
      <c r="W35" s="593"/>
      <c r="X35" s="590"/>
      <c r="Y35" s="590"/>
      <c r="Z35" s="590"/>
      <c r="AA35" s="590"/>
      <c r="AB35" s="264"/>
      <c r="AC35" s="264"/>
      <c r="AD35" s="264"/>
      <c r="AE35" s="2"/>
      <c r="AF35" s="2"/>
      <c r="AG35" s="2"/>
    </row>
    <row r="36" spans="1:33" s="5" customFormat="1" ht="15" x14ac:dyDescent="0.2">
      <c r="A36" s="562"/>
      <c r="B36" s="563" t="s">
        <v>143</v>
      </c>
      <c r="C36" s="564">
        <f t="shared" si="14"/>
        <v>0</v>
      </c>
      <c r="D36" s="565"/>
      <c r="E36" s="565"/>
      <c r="F36" s="565"/>
      <c r="G36" s="565"/>
      <c r="H36" s="565"/>
      <c r="I36" s="565"/>
      <c r="J36" s="594"/>
      <c r="K36" s="594"/>
      <c r="L36" s="594"/>
      <c r="M36" s="594"/>
      <c r="N36" s="595"/>
      <c r="O36" s="596"/>
      <c r="P36" s="594"/>
      <c r="Q36" s="594"/>
      <c r="R36" s="594"/>
      <c r="S36" s="596"/>
      <c r="T36" s="596"/>
      <c r="U36" s="596"/>
      <c r="V36" s="594"/>
      <c r="W36" s="597"/>
      <c r="X36" s="594"/>
      <c r="Y36" s="594"/>
      <c r="Z36" s="594"/>
      <c r="AA36" s="594"/>
      <c r="AB36" s="264"/>
      <c r="AC36" s="264"/>
      <c r="AD36" s="264"/>
      <c r="AE36" s="2"/>
      <c r="AF36" s="2"/>
      <c r="AG36" s="2"/>
    </row>
    <row r="37" spans="1:33" ht="12" customHeight="1" x14ac:dyDescent="0.25">
      <c r="B37" s="8"/>
      <c r="C37" s="193"/>
      <c r="D37" s="8"/>
      <c r="E37" s="8"/>
      <c r="F37" s="8"/>
      <c r="G37" s="8"/>
      <c r="H37" s="8"/>
      <c r="I37" s="8"/>
      <c r="J37" s="8"/>
      <c r="K37" s="8"/>
      <c r="L37" s="8"/>
      <c r="M37" s="8"/>
      <c r="N37" s="8"/>
      <c r="O37" s="8"/>
      <c r="P37" s="8"/>
      <c r="Q37" s="8"/>
      <c r="R37" s="8"/>
      <c r="S37" s="8"/>
      <c r="T37" s="8"/>
      <c r="U37" s="8"/>
      <c r="V37" s="8"/>
      <c r="W37" s="8"/>
      <c r="X37" s="8"/>
      <c r="Y37" s="8"/>
      <c r="Z37" s="8"/>
      <c r="AA37" s="8"/>
      <c r="AB37" s="6"/>
      <c r="AC37" s="8"/>
      <c r="AD37" s="8"/>
    </row>
    <row r="38" spans="1:33" ht="13.5" customHeight="1" x14ac:dyDescent="0.25">
      <c r="B38" s="8"/>
      <c r="C38" s="802" t="str">
        <f>IF(AND(C26=C18,C7=C18),"Đúng","Sai")</f>
        <v>Đúng</v>
      </c>
      <c r="D38" s="802" t="str">
        <f t="shared" ref="D38:AA38" si="15">IF(AND(D26=D18,D7=D18),"Đúng","Sai")</f>
        <v>Đúng</v>
      </c>
      <c r="E38" s="802" t="str">
        <f t="shared" si="15"/>
        <v>Đúng</v>
      </c>
      <c r="F38" s="802" t="str">
        <f t="shared" si="15"/>
        <v>Đúng</v>
      </c>
      <c r="G38" s="802" t="str">
        <f t="shared" si="15"/>
        <v>Đúng</v>
      </c>
      <c r="H38" s="802" t="str">
        <f t="shared" si="15"/>
        <v>Đúng</v>
      </c>
      <c r="I38" s="802" t="str">
        <f t="shared" si="15"/>
        <v>Đúng</v>
      </c>
      <c r="J38" s="802" t="str">
        <f t="shared" si="15"/>
        <v>Đúng</v>
      </c>
      <c r="K38" s="802" t="str">
        <f t="shared" si="15"/>
        <v>Đúng</v>
      </c>
      <c r="L38" s="802" t="str">
        <f t="shared" si="15"/>
        <v>Đúng</v>
      </c>
      <c r="M38" s="802" t="str">
        <f t="shared" si="15"/>
        <v>Đúng</v>
      </c>
      <c r="N38" s="802" t="str">
        <f t="shared" si="15"/>
        <v>Đúng</v>
      </c>
      <c r="O38" s="802" t="str">
        <f t="shared" si="15"/>
        <v>Đúng</v>
      </c>
      <c r="P38" s="802" t="str">
        <f t="shared" si="15"/>
        <v>Đúng</v>
      </c>
      <c r="Q38" s="802" t="str">
        <f t="shared" si="15"/>
        <v>Đúng</v>
      </c>
      <c r="R38" s="802" t="str">
        <f t="shared" si="15"/>
        <v>Đúng</v>
      </c>
      <c r="S38" s="802" t="str">
        <f t="shared" si="15"/>
        <v>Đúng</v>
      </c>
      <c r="T38" s="802" t="str">
        <f t="shared" si="15"/>
        <v>Đúng</v>
      </c>
      <c r="U38" s="802" t="str">
        <f t="shared" si="15"/>
        <v>Đúng</v>
      </c>
      <c r="V38" s="802" t="str">
        <f t="shared" si="15"/>
        <v>Đúng</v>
      </c>
      <c r="W38" s="802" t="str">
        <f t="shared" si="15"/>
        <v>Đúng</v>
      </c>
      <c r="X38" s="802" t="str">
        <f t="shared" si="15"/>
        <v>Đúng</v>
      </c>
      <c r="Y38" s="802" t="str">
        <f t="shared" si="15"/>
        <v>Đúng</v>
      </c>
      <c r="Z38" s="802" t="str">
        <f t="shared" si="15"/>
        <v>Đúng</v>
      </c>
      <c r="AA38" s="803" t="str">
        <f t="shared" si="15"/>
        <v>Đúng</v>
      </c>
      <c r="AB38" s="6"/>
      <c r="AC38" s="8"/>
      <c r="AD38" s="8"/>
    </row>
    <row r="39" spans="1:33" x14ac:dyDescent="0.25">
      <c r="B39" s="8"/>
      <c r="C39" s="8"/>
      <c r="D39" s="193"/>
      <c r="E39" s="193"/>
      <c r="F39" s="193"/>
      <c r="G39" s="193"/>
      <c r="H39" s="8"/>
      <c r="I39" s="8"/>
      <c r="J39" s="241"/>
      <c r="K39" s="241"/>
      <c r="L39" s="241"/>
      <c r="M39" s="241"/>
      <c r="N39" s="241"/>
      <c r="O39" s="241"/>
      <c r="P39" s="241"/>
      <c r="Q39" s="241"/>
      <c r="R39" s="241"/>
      <c r="S39" s="241"/>
      <c r="T39" s="241"/>
      <c r="U39" s="241"/>
      <c r="V39" s="241"/>
      <c r="W39" s="241"/>
      <c r="X39" s="241"/>
      <c r="Y39" s="241"/>
      <c r="Z39" s="241"/>
      <c r="AA39" s="241"/>
      <c r="AB39" s="8"/>
      <c r="AC39" s="8"/>
      <c r="AD39" s="8"/>
    </row>
    <row r="40" spans="1:33" x14ac:dyDescent="0.25">
      <c r="B40" s="8"/>
      <c r="C40" s="8"/>
      <c r="D40" s="8"/>
      <c r="E40" s="8"/>
      <c r="F40" s="8"/>
      <c r="G40" s="8"/>
      <c r="H40" s="8"/>
      <c r="I40" s="8"/>
      <c r="J40" s="241"/>
      <c r="K40" s="8"/>
      <c r="L40" s="8"/>
      <c r="M40" s="8"/>
      <c r="N40" s="8"/>
      <c r="O40" s="8"/>
      <c r="P40" s="8"/>
      <c r="Q40" s="8"/>
      <c r="R40" s="8"/>
      <c r="S40" s="8"/>
      <c r="T40" s="8"/>
      <c r="U40" s="8"/>
      <c r="V40" s="8"/>
      <c r="W40" s="8"/>
      <c r="X40" s="8"/>
      <c r="Y40" s="8"/>
      <c r="Z40" s="8"/>
      <c r="AA40" s="8"/>
      <c r="AB40" s="8"/>
      <c r="AC40" s="8"/>
      <c r="AD40" s="8"/>
    </row>
    <row r="41" spans="1:33" x14ac:dyDescent="0.25">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row>
    <row r="42" spans="1:33" x14ac:dyDescent="0.25">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row>
    <row r="43" spans="1:33" x14ac:dyDescent="0.25">
      <c r="C43" s="8"/>
    </row>
  </sheetData>
  <sheetProtection formatCells="0" formatColumns="0" formatRows="0"/>
  <mergeCells count="35">
    <mergeCell ref="Y1:AA1"/>
    <mergeCell ref="A1:X1"/>
    <mergeCell ref="A2:B2"/>
    <mergeCell ref="W2:AA2"/>
    <mergeCell ref="A3:A5"/>
    <mergeCell ref="B3:B5"/>
    <mergeCell ref="C3:C5"/>
    <mergeCell ref="D3:G3"/>
    <mergeCell ref="J3:M3"/>
    <mergeCell ref="N3:V3"/>
    <mergeCell ref="W3:Y3"/>
    <mergeCell ref="Z3:Z5"/>
    <mergeCell ref="H3:H5"/>
    <mergeCell ref="I3:I5"/>
    <mergeCell ref="T4:T5"/>
    <mergeCell ref="D4:D5"/>
    <mergeCell ref="E4:E5"/>
    <mergeCell ref="F4:F5"/>
    <mergeCell ref="G4:G5"/>
    <mergeCell ref="J4:J5"/>
    <mergeCell ref="S4:S5"/>
    <mergeCell ref="P4:P5"/>
    <mergeCell ref="K4:K5"/>
    <mergeCell ref="U4:U5"/>
    <mergeCell ref="AE3:AG3"/>
    <mergeCell ref="W4:W5"/>
    <mergeCell ref="X4:Y4"/>
    <mergeCell ref="L4:L5"/>
    <mergeCell ref="V4:V5"/>
    <mergeCell ref="M4:M5"/>
    <mergeCell ref="N4:N5"/>
    <mergeCell ref="O4:O5"/>
    <mergeCell ref="Q4:Q5"/>
    <mergeCell ref="R4:R5"/>
    <mergeCell ref="AA3:AA5"/>
  </mergeCells>
  <conditionalFormatting sqref="AB1:AB1048576 A38:XFD38">
    <cfRule type="cellIs" dxfId="18" priority="4" operator="equal">
      <formula>"Đúng"</formula>
    </cfRule>
  </conditionalFormatting>
  <conditionalFormatting sqref="AC7:AD36">
    <cfRule type="cellIs" dxfId="17" priority="1" operator="equal">
      <formula>"Đúng"</formula>
    </cfRule>
  </conditionalFormatting>
  <printOptions horizontalCentered="1"/>
  <pageMargins left="0" right="0" top="0.46" bottom="0.23622047244094491" header="0" footer="0"/>
  <pageSetup paperSize="9" scale="8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C00000"/>
    <pageSetUpPr fitToPage="1"/>
  </sheetPr>
  <dimension ref="A1:AA36"/>
  <sheetViews>
    <sheetView zoomScale="115" zoomScaleNormal="115" workbookViewId="0">
      <selection activeCell="O2" sqref="O2:U2"/>
    </sheetView>
  </sheetViews>
  <sheetFormatPr defaultColWidth="5.42578125" defaultRowHeight="15.75" x14ac:dyDescent="0.25"/>
  <cols>
    <col min="1" max="1" width="4.140625" style="20" customWidth="1"/>
    <col min="2" max="2" width="30.7109375" style="2" customWidth="1"/>
    <col min="3" max="3" width="6.140625" style="19" customWidth="1"/>
    <col min="4" max="7" width="5.42578125" style="2" customWidth="1"/>
    <col min="8" max="8" width="8.85546875" style="2" customWidth="1"/>
    <col min="9" max="9" width="6" style="2" customWidth="1"/>
    <col min="10" max="10" width="6.42578125" style="2" customWidth="1"/>
    <col min="11" max="13" width="6" style="2" customWidth="1"/>
    <col min="14" max="14" width="5.42578125" style="2" customWidth="1"/>
    <col min="15" max="16" width="5.140625" style="2" customWidth="1"/>
    <col min="17" max="17" width="5" style="2" customWidth="1"/>
    <col min="18" max="18" width="5.28515625" style="2" customWidth="1"/>
    <col min="19" max="21" width="5.140625" style="2" customWidth="1"/>
    <col min="22" max="22" width="7.140625" style="59" customWidth="1"/>
    <col min="23" max="23" width="6.42578125" style="59" customWidth="1"/>
    <col min="24" max="24" width="6.7109375" style="59" customWidth="1"/>
    <col min="25" max="25" width="5.85546875" style="59" customWidth="1"/>
    <col min="26" max="258" width="5.42578125" style="2"/>
    <col min="259" max="259" width="4.140625" style="2" customWidth="1"/>
    <col min="260" max="260" width="30.7109375" style="2" customWidth="1"/>
    <col min="261" max="261" width="7.42578125" style="2" customWidth="1"/>
    <col min="262" max="262" width="6.140625" style="2" customWidth="1"/>
    <col min="263" max="266" width="5.42578125" style="2" customWidth="1"/>
    <col min="267" max="268" width="6" style="2" customWidth="1"/>
    <col min="269" max="269" width="6.42578125" style="2" customWidth="1"/>
    <col min="270" max="272" width="6" style="2" customWidth="1"/>
    <col min="273" max="273" width="5.42578125" style="2" customWidth="1"/>
    <col min="274" max="274" width="5.140625" style="2" customWidth="1"/>
    <col min="275" max="275" width="5" style="2" customWidth="1"/>
    <col min="276" max="276" width="5.28515625" style="2" customWidth="1"/>
    <col min="277" max="279" width="5.140625" style="2" customWidth="1"/>
    <col min="280" max="514" width="5.42578125" style="2"/>
    <col min="515" max="515" width="4.140625" style="2" customWidth="1"/>
    <col min="516" max="516" width="30.7109375" style="2" customWidth="1"/>
    <col min="517" max="517" width="7.42578125" style="2" customWidth="1"/>
    <col min="518" max="518" width="6.140625" style="2" customWidth="1"/>
    <col min="519" max="522" width="5.42578125" style="2" customWidth="1"/>
    <col min="523" max="524" width="6" style="2" customWidth="1"/>
    <col min="525" max="525" width="6.42578125" style="2" customWidth="1"/>
    <col min="526" max="528" width="6" style="2" customWidth="1"/>
    <col min="529" max="529" width="5.42578125" style="2" customWidth="1"/>
    <col min="530" max="530" width="5.140625" style="2" customWidth="1"/>
    <col min="531" max="531" width="5" style="2" customWidth="1"/>
    <col min="532" max="532" width="5.28515625" style="2" customWidth="1"/>
    <col min="533" max="535" width="5.140625" style="2" customWidth="1"/>
    <col min="536" max="770" width="5.42578125" style="2"/>
    <col min="771" max="771" width="4.140625" style="2" customWidth="1"/>
    <col min="772" max="772" width="30.7109375" style="2" customWidth="1"/>
    <col min="773" max="773" width="7.42578125" style="2" customWidth="1"/>
    <col min="774" max="774" width="6.140625" style="2" customWidth="1"/>
    <col min="775" max="778" width="5.42578125" style="2" customWidth="1"/>
    <col min="779" max="780" width="6" style="2" customWidth="1"/>
    <col min="781" max="781" width="6.42578125" style="2" customWidth="1"/>
    <col min="782" max="784" width="6" style="2" customWidth="1"/>
    <col min="785" max="785" width="5.42578125" style="2" customWidth="1"/>
    <col min="786" max="786" width="5.140625" style="2" customWidth="1"/>
    <col min="787" max="787" width="5" style="2" customWidth="1"/>
    <col min="788" max="788" width="5.28515625" style="2" customWidth="1"/>
    <col min="789" max="791" width="5.140625" style="2" customWidth="1"/>
    <col min="792" max="1026" width="5.42578125" style="2"/>
    <col min="1027" max="1027" width="4.140625" style="2" customWidth="1"/>
    <col min="1028" max="1028" width="30.7109375" style="2" customWidth="1"/>
    <col min="1029" max="1029" width="7.42578125" style="2" customWidth="1"/>
    <col min="1030" max="1030" width="6.140625" style="2" customWidth="1"/>
    <col min="1031" max="1034" width="5.42578125" style="2" customWidth="1"/>
    <col min="1035" max="1036" width="6" style="2" customWidth="1"/>
    <col min="1037" max="1037" width="6.42578125" style="2" customWidth="1"/>
    <col min="1038" max="1040" width="6" style="2" customWidth="1"/>
    <col min="1041" max="1041" width="5.42578125" style="2" customWidth="1"/>
    <col min="1042" max="1042" width="5.140625" style="2" customWidth="1"/>
    <col min="1043" max="1043" width="5" style="2" customWidth="1"/>
    <col min="1044" max="1044" width="5.28515625" style="2" customWidth="1"/>
    <col min="1045" max="1047" width="5.140625" style="2" customWidth="1"/>
    <col min="1048" max="1282" width="5.42578125" style="2"/>
    <col min="1283" max="1283" width="4.140625" style="2" customWidth="1"/>
    <col min="1284" max="1284" width="30.7109375" style="2" customWidth="1"/>
    <col min="1285" max="1285" width="7.42578125" style="2" customWidth="1"/>
    <col min="1286" max="1286" width="6.140625" style="2" customWidth="1"/>
    <col min="1287" max="1290" width="5.42578125" style="2" customWidth="1"/>
    <col min="1291" max="1292" width="6" style="2" customWidth="1"/>
    <col min="1293" max="1293" width="6.42578125" style="2" customWidth="1"/>
    <col min="1294" max="1296" width="6" style="2" customWidth="1"/>
    <col min="1297" max="1297" width="5.42578125" style="2" customWidth="1"/>
    <col min="1298" max="1298" width="5.140625" style="2" customWidth="1"/>
    <col min="1299" max="1299" width="5" style="2" customWidth="1"/>
    <col min="1300" max="1300" width="5.28515625" style="2" customWidth="1"/>
    <col min="1301" max="1303" width="5.140625" style="2" customWidth="1"/>
    <col min="1304" max="1538" width="5.42578125" style="2"/>
    <col min="1539" max="1539" width="4.140625" style="2" customWidth="1"/>
    <col min="1540" max="1540" width="30.7109375" style="2" customWidth="1"/>
    <col min="1541" max="1541" width="7.42578125" style="2" customWidth="1"/>
    <col min="1542" max="1542" width="6.140625" style="2" customWidth="1"/>
    <col min="1543" max="1546" width="5.42578125" style="2" customWidth="1"/>
    <col min="1547" max="1548" width="6" style="2" customWidth="1"/>
    <col min="1549" max="1549" width="6.42578125" style="2" customWidth="1"/>
    <col min="1550" max="1552" width="6" style="2" customWidth="1"/>
    <col min="1553" max="1553" width="5.42578125" style="2" customWidth="1"/>
    <col min="1554" max="1554" width="5.140625" style="2" customWidth="1"/>
    <col min="1555" max="1555" width="5" style="2" customWidth="1"/>
    <col min="1556" max="1556" width="5.28515625" style="2" customWidth="1"/>
    <col min="1557" max="1559" width="5.140625" style="2" customWidth="1"/>
    <col min="1560" max="1794" width="5.42578125" style="2"/>
    <col min="1795" max="1795" width="4.140625" style="2" customWidth="1"/>
    <col min="1796" max="1796" width="30.7109375" style="2" customWidth="1"/>
    <col min="1797" max="1797" width="7.42578125" style="2" customWidth="1"/>
    <col min="1798" max="1798" width="6.140625" style="2" customWidth="1"/>
    <col min="1799" max="1802" width="5.42578125" style="2" customWidth="1"/>
    <col min="1803" max="1804" width="6" style="2" customWidth="1"/>
    <col min="1805" max="1805" width="6.42578125" style="2" customWidth="1"/>
    <col min="1806" max="1808" width="6" style="2" customWidth="1"/>
    <col min="1809" max="1809" width="5.42578125" style="2" customWidth="1"/>
    <col min="1810" max="1810" width="5.140625" style="2" customWidth="1"/>
    <col min="1811" max="1811" width="5" style="2" customWidth="1"/>
    <col min="1812" max="1812" width="5.28515625" style="2" customWidth="1"/>
    <col min="1813" max="1815" width="5.140625" style="2" customWidth="1"/>
    <col min="1816" max="2050" width="5.42578125" style="2"/>
    <col min="2051" max="2051" width="4.140625" style="2" customWidth="1"/>
    <col min="2052" max="2052" width="30.7109375" style="2" customWidth="1"/>
    <col min="2053" max="2053" width="7.42578125" style="2" customWidth="1"/>
    <col min="2054" max="2054" width="6.140625" style="2" customWidth="1"/>
    <col min="2055" max="2058" width="5.42578125" style="2" customWidth="1"/>
    <col min="2059" max="2060" width="6" style="2" customWidth="1"/>
    <col min="2061" max="2061" width="6.42578125" style="2" customWidth="1"/>
    <col min="2062" max="2064" width="6" style="2" customWidth="1"/>
    <col min="2065" max="2065" width="5.42578125" style="2" customWidth="1"/>
    <col min="2066" max="2066" width="5.140625" style="2" customWidth="1"/>
    <col min="2067" max="2067" width="5" style="2" customWidth="1"/>
    <col min="2068" max="2068" width="5.28515625" style="2" customWidth="1"/>
    <col min="2069" max="2071" width="5.140625" style="2" customWidth="1"/>
    <col min="2072" max="2306" width="5.42578125" style="2"/>
    <col min="2307" max="2307" width="4.140625" style="2" customWidth="1"/>
    <col min="2308" max="2308" width="30.7109375" style="2" customWidth="1"/>
    <col min="2309" max="2309" width="7.42578125" style="2" customWidth="1"/>
    <col min="2310" max="2310" width="6.140625" style="2" customWidth="1"/>
    <col min="2311" max="2314" width="5.42578125" style="2" customWidth="1"/>
    <col min="2315" max="2316" width="6" style="2" customWidth="1"/>
    <col min="2317" max="2317" width="6.42578125" style="2" customWidth="1"/>
    <col min="2318" max="2320" width="6" style="2" customWidth="1"/>
    <col min="2321" max="2321" width="5.42578125" style="2" customWidth="1"/>
    <col min="2322" max="2322" width="5.140625" style="2" customWidth="1"/>
    <col min="2323" max="2323" width="5" style="2" customWidth="1"/>
    <col min="2324" max="2324" width="5.28515625" style="2" customWidth="1"/>
    <col min="2325" max="2327" width="5.140625" style="2" customWidth="1"/>
    <col min="2328" max="2562" width="5.42578125" style="2"/>
    <col min="2563" max="2563" width="4.140625" style="2" customWidth="1"/>
    <col min="2564" max="2564" width="30.7109375" style="2" customWidth="1"/>
    <col min="2565" max="2565" width="7.42578125" style="2" customWidth="1"/>
    <col min="2566" max="2566" width="6.140625" style="2" customWidth="1"/>
    <col min="2567" max="2570" width="5.42578125" style="2" customWidth="1"/>
    <col min="2571" max="2572" width="6" style="2" customWidth="1"/>
    <col min="2573" max="2573" width="6.42578125" style="2" customWidth="1"/>
    <col min="2574" max="2576" width="6" style="2" customWidth="1"/>
    <col min="2577" max="2577" width="5.42578125" style="2" customWidth="1"/>
    <col min="2578" max="2578" width="5.140625" style="2" customWidth="1"/>
    <col min="2579" max="2579" width="5" style="2" customWidth="1"/>
    <col min="2580" max="2580" width="5.28515625" style="2" customWidth="1"/>
    <col min="2581" max="2583" width="5.140625" style="2" customWidth="1"/>
    <col min="2584" max="2818" width="5.42578125" style="2"/>
    <col min="2819" max="2819" width="4.140625" style="2" customWidth="1"/>
    <col min="2820" max="2820" width="30.7109375" style="2" customWidth="1"/>
    <col min="2821" max="2821" width="7.42578125" style="2" customWidth="1"/>
    <col min="2822" max="2822" width="6.140625" style="2" customWidth="1"/>
    <col min="2823" max="2826" width="5.42578125" style="2" customWidth="1"/>
    <col min="2827" max="2828" width="6" style="2" customWidth="1"/>
    <col min="2829" max="2829" width="6.42578125" style="2" customWidth="1"/>
    <col min="2830" max="2832" width="6" style="2" customWidth="1"/>
    <col min="2833" max="2833" width="5.42578125" style="2" customWidth="1"/>
    <col min="2834" max="2834" width="5.140625" style="2" customWidth="1"/>
    <col min="2835" max="2835" width="5" style="2" customWidth="1"/>
    <col min="2836" max="2836" width="5.28515625" style="2" customWidth="1"/>
    <col min="2837" max="2839" width="5.140625" style="2" customWidth="1"/>
    <col min="2840" max="3074" width="5.42578125" style="2"/>
    <col min="3075" max="3075" width="4.140625" style="2" customWidth="1"/>
    <col min="3076" max="3076" width="30.7109375" style="2" customWidth="1"/>
    <col min="3077" max="3077" width="7.42578125" style="2" customWidth="1"/>
    <col min="3078" max="3078" width="6.140625" style="2" customWidth="1"/>
    <col min="3079" max="3082" width="5.42578125" style="2" customWidth="1"/>
    <col min="3083" max="3084" width="6" style="2" customWidth="1"/>
    <col min="3085" max="3085" width="6.42578125" style="2" customWidth="1"/>
    <col min="3086" max="3088" width="6" style="2" customWidth="1"/>
    <col min="3089" max="3089" width="5.42578125" style="2" customWidth="1"/>
    <col min="3090" max="3090" width="5.140625" style="2" customWidth="1"/>
    <col min="3091" max="3091" width="5" style="2" customWidth="1"/>
    <col min="3092" max="3092" width="5.28515625" style="2" customWidth="1"/>
    <col min="3093" max="3095" width="5.140625" style="2" customWidth="1"/>
    <col min="3096" max="3330" width="5.42578125" style="2"/>
    <col min="3331" max="3331" width="4.140625" style="2" customWidth="1"/>
    <col min="3332" max="3332" width="30.7109375" style="2" customWidth="1"/>
    <col min="3333" max="3333" width="7.42578125" style="2" customWidth="1"/>
    <col min="3334" max="3334" width="6.140625" style="2" customWidth="1"/>
    <col min="3335" max="3338" width="5.42578125" style="2" customWidth="1"/>
    <col min="3339" max="3340" width="6" style="2" customWidth="1"/>
    <col min="3341" max="3341" width="6.42578125" style="2" customWidth="1"/>
    <col min="3342" max="3344" width="6" style="2" customWidth="1"/>
    <col min="3345" max="3345" width="5.42578125" style="2" customWidth="1"/>
    <col min="3346" max="3346" width="5.140625" style="2" customWidth="1"/>
    <col min="3347" max="3347" width="5" style="2" customWidth="1"/>
    <col min="3348" max="3348" width="5.28515625" style="2" customWidth="1"/>
    <col min="3349" max="3351" width="5.140625" style="2" customWidth="1"/>
    <col min="3352" max="3586" width="5.42578125" style="2"/>
    <col min="3587" max="3587" width="4.140625" style="2" customWidth="1"/>
    <col min="3588" max="3588" width="30.7109375" style="2" customWidth="1"/>
    <col min="3589" max="3589" width="7.42578125" style="2" customWidth="1"/>
    <col min="3590" max="3590" width="6.140625" style="2" customWidth="1"/>
    <col min="3591" max="3594" width="5.42578125" style="2" customWidth="1"/>
    <col min="3595" max="3596" width="6" style="2" customWidth="1"/>
    <col min="3597" max="3597" width="6.42578125" style="2" customWidth="1"/>
    <col min="3598" max="3600" width="6" style="2" customWidth="1"/>
    <col min="3601" max="3601" width="5.42578125" style="2" customWidth="1"/>
    <col min="3602" max="3602" width="5.140625" style="2" customWidth="1"/>
    <col min="3603" max="3603" width="5" style="2" customWidth="1"/>
    <col min="3604" max="3604" width="5.28515625" style="2" customWidth="1"/>
    <col min="3605" max="3607" width="5.140625" style="2" customWidth="1"/>
    <col min="3608" max="3842" width="5.42578125" style="2"/>
    <col min="3843" max="3843" width="4.140625" style="2" customWidth="1"/>
    <col min="3844" max="3844" width="30.7109375" style="2" customWidth="1"/>
    <col min="3845" max="3845" width="7.42578125" style="2" customWidth="1"/>
    <col min="3846" max="3846" width="6.140625" style="2" customWidth="1"/>
    <col min="3847" max="3850" width="5.42578125" style="2" customWidth="1"/>
    <col min="3851" max="3852" width="6" style="2" customWidth="1"/>
    <col min="3853" max="3853" width="6.42578125" style="2" customWidth="1"/>
    <col min="3854" max="3856" width="6" style="2" customWidth="1"/>
    <col min="3857" max="3857" width="5.42578125" style="2" customWidth="1"/>
    <col min="3858" max="3858" width="5.140625" style="2" customWidth="1"/>
    <col min="3859" max="3859" width="5" style="2" customWidth="1"/>
    <col min="3860" max="3860" width="5.28515625" style="2" customWidth="1"/>
    <col min="3861" max="3863" width="5.140625" style="2" customWidth="1"/>
    <col min="3864" max="4098" width="5.42578125" style="2"/>
    <col min="4099" max="4099" width="4.140625" style="2" customWidth="1"/>
    <col min="4100" max="4100" width="30.7109375" style="2" customWidth="1"/>
    <col min="4101" max="4101" width="7.42578125" style="2" customWidth="1"/>
    <col min="4102" max="4102" width="6.140625" style="2" customWidth="1"/>
    <col min="4103" max="4106" width="5.42578125" style="2" customWidth="1"/>
    <col min="4107" max="4108" width="6" style="2" customWidth="1"/>
    <col min="4109" max="4109" width="6.42578125" style="2" customWidth="1"/>
    <col min="4110" max="4112" width="6" style="2" customWidth="1"/>
    <col min="4113" max="4113" width="5.42578125" style="2" customWidth="1"/>
    <col min="4114" max="4114" width="5.140625" style="2" customWidth="1"/>
    <col min="4115" max="4115" width="5" style="2" customWidth="1"/>
    <col min="4116" max="4116" width="5.28515625" style="2" customWidth="1"/>
    <col min="4117" max="4119" width="5.140625" style="2" customWidth="1"/>
    <col min="4120" max="4354" width="5.42578125" style="2"/>
    <col min="4355" max="4355" width="4.140625" style="2" customWidth="1"/>
    <col min="4356" max="4356" width="30.7109375" style="2" customWidth="1"/>
    <col min="4357" max="4357" width="7.42578125" style="2" customWidth="1"/>
    <col min="4358" max="4358" width="6.140625" style="2" customWidth="1"/>
    <col min="4359" max="4362" width="5.42578125" style="2" customWidth="1"/>
    <col min="4363" max="4364" width="6" style="2" customWidth="1"/>
    <col min="4365" max="4365" width="6.42578125" style="2" customWidth="1"/>
    <col min="4366" max="4368" width="6" style="2" customWidth="1"/>
    <col min="4369" max="4369" width="5.42578125" style="2" customWidth="1"/>
    <col min="4370" max="4370" width="5.140625" style="2" customWidth="1"/>
    <col min="4371" max="4371" width="5" style="2" customWidth="1"/>
    <col min="4372" max="4372" width="5.28515625" style="2" customWidth="1"/>
    <col min="4373" max="4375" width="5.140625" style="2" customWidth="1"/>
    <col min="4376" max="4610" width="5.42578125" style="2"/>
    <col min="4611" max="4611" width="4.140625" style="2" customWidth="1"/>
    <col min="4612" max="4612" width="30.7109375" style="2" customWidth="1"/>
    <col min="4613" max="4613" width="7.42578125" style="2" customWidth="1"/>
    <col min="4614" max="4614" width="6.140625" style="2" customWidth="1"/>
    <col min="4615" max="4618" width="5.42578125" style="2" customWidth="1"/>
    <col min="4619" max="4620" width="6" style="2" customWidth="1"/>
    <col min="4621" max="4621" width="6.42578125" style="2" customWidth="1"/>
    <col min="4622" max="4624" width="6" style="2" customWidth="1"/>
    <col min="4625" max="4625" width="5.42578125" style="2" customWidth="1"/>
    <col min="4626" max="4626" width="5.140625" style="2" customWidth="1"/>
    <col min="4627" max="4627" width="5" style="2" customWidth="1"/>
    <col min="4628" max="4628" width="5.28515625" style="2" customWidth="1"/>
    <col min="4629" max="4631" width="5.140625" style="2" customWidth="1"/>
    <col min="4632" max="4866" width="5.42578125" style="2"/>
    <col min="4867" max="4867" width="4.140625" style="2" customWidth="1"/>
    <col min="4868" max="4868" width="30.7109375" style="2" customWidth="1"/>
    <col min="4869" max="4869" width="7.42578125" style="2" customWidth="1"/>
    <col min="4870" max="4870" width="6.140625" style="2" customWidth="1"/>
    <col min="4871" max="4874" width="5.42578125" style="2" customWidth="1"/>
    <col min="4875" max="4876" width="6" style="2" customWidth="1"/>
    <col min="4877" max="4877" width="6.42578125" style="2" customWidth="1"/>
    <col min="4878" max="4880" width="6" style="2" customWidth="1"/>
    <col min="4881" max="4881" width="5.42578125" style="2" customWidth="1"/>
    <col min="4882" max="4882" width="5.140625" style="2" customWidth="1"/>
    <col min="4883" max="4883" width="5" style="2" customWidth="1"/>
    <col min="4884" max="4884" width="5.28515625" style="2" customWidth="1"/>
    <col min="4885" max="4887" width="5.140625" style="2" customWidth="1"/>
    <col min="4888" max="5122" width="5.42578125" style="2"/>
    <col min="5123" max="5123" width="4.140625" style="2" customWidth="1"/>
    <col min="5124" max="5124" width="30.7109375" style="2" customWidth="1"/>
    <col min="5125" max="5125" width="7.42578125" style="2" customWidth="1"/>
    <col min="5126" max="5126" width="6.140625" style="2" customWidth="1"/>
    <col min="5127" max="5130" width="5.42578125" style="2" customWidth="1"/>
    <col min="5131" max="5132" width="6" style="2" customWidth="1"/>
    <col min="5133" max="5133" width="6.42578125" style="2" customWidth="1"/>
    <col min="5134" max="5136" width="6" style="2" customWidth="1"/>
    <col min="5137" max="5137" width="5.42578125" style="2" customWidth="1"/>
    <col min="5138" max="5138" width="5.140625" style="2" customWidth="1"/>
    <col min="5139" max="5139" width="5" style="2" customWidth="1"/>
    <col min="5140" max="5140" width="5.28515625" style="2" customWidth="1"/>
    <col min="5141" max="5143" width="5.140625" style="2" customWidth="1"/>
    <col min="5144" max="5378" width="5.42578125" style="2"/>
    <col min="5379" max="5379" width="4.140625" style="2" customWidth="1"/>
    <col min="5380" max="5380" width="30.7109375" style="2" customWidth="1"/>
    <col min="5381" max="5381" width="7.42578125" style="2" customWidth="1"/>
    <col min="5382" max="5382" width="6.140625" style="2" customWidth="1"/>
    <col min="5383" max="5386" width="5.42578125" style="2" customWidth="1"/>
    <col min="5387" max="5388" width="6" style="2" customWidth="1"/>
    <col min="5389" max="5389" width="6.42578125" style="2" customWidth="1"/>
    <col min="5390" max="5392" width="6" style="2" customWidth="1"/>
    <col min="5393" max="5393" width="5.42578125" style="2" customWidth="1"/>
    <col min="5394" max="5394" width="5.140625" style="2" customWidth="1"/>
    <col min="5395" max="5395" width="5" style="2" customWidth="1"/>
    <col min="5396" max="5396" width="5.28515625" style="2" customWidth="1"/>
    <col min="5397" max="5399" width="5.140625" style="2" customWidth="1"/>
    <col min="5400" max="5634" width="5.42578125" style="2"/>
    <col min="5635" max="5635" width="4.140625" style="2" customWidth="1"/>
    <col min="5636" max="5636" width="30.7109375" style="2" customWidth="1"/>
    <col min="5637" max="5637" width="7.42578125" style="2" customWidth="1"/>
    <col min="5638" max="5638" width="6.140625" style="2" customWidth="1"/>
    <col min="5639" max="5642" width="5.42578125" style="2" customWidth="1"/>
    <col min="5643" max="5644" width="6" style="2" customWidth="1"/>
    <col min="5645" max="5645" width="6.42578125" style="2" customWidth="1"/>
    <col min="5646" max="5648" width="6" style="2" customWidth="1"/>
    <col min="5649" max="5649" width="5.42578125" style="2" customWidth="1"/>
    <col min="5650" max="5650" width="5.140625" style="2" customWidth="1"/>
    <col min="5651" max="5651" width="5" style="2" customWidth="1"/>
    <col min="5652" max="5652" width="5.28515625" style="2" customWidth="1"/>
    <col min="5653" max="5655" width="5.140625" style="2" customWidth="1"/>
    <col min="5656" max="5890" width="5.42578125" style="2"/>
    <col min="5891" max="5891" width="4.140625" style="2" customWidth="1"/>
    <col min="5892" max="5892" width="30.7109375" style="2" customWidth="1"/>
    <col min="5893" max="5893" width="7.42578125" style="2" customWidth="1"/>
    <col min="5894" max="5894" width="6.140625" style="2" customWidth="1"/>
    <col min="5895" max="5898" width="5.42578125" style="2" customWidth="1"/>
    <col min="5899" max="5900" width="6" style="2" customWidth="1"/>
    <col min="5901" max="5901" width="6.42578125" style="2" customWidth="1"/>
    <col min="5902" max="5904" width="6" style="2" customWidth="1"/>
    <col min="5905" max="5905" width="5.42578125" style="2" customWidth="1"/>
    <col min="5906" max="5906" width="5.140625" style="2" customWidth="1"/>
    <col min="5907" max="5907" width="5" style="2" customWidth="1"/>
    <col min="5908" max="5908" width="5.28515625" style="2" customWidth="1"/>
    <col min="5909" max="5911" width="5.140625" style="2" customWidth="1"/>
    <col min="5912" max="6146" width="5.42578125" style="2"/>
    <col min="6147" max="6147" width="4.140625" style="2" customWidth="1"/>
    <col min="6148" max="6148" width="30.7109375" style="2" customWidth="1"/>
    <col min="6149" max="6149" width="7.42578125" style="2" customWidth="1"/>
    <col min="6150" max="6150" width="6.140625" style="2" customWidth="1"/>
    <col min="6151" max="6154" width="5.42578125" style="2" customWidth="1"/>
    <col min="6155" max="6156" width="6" style="2" customWidth="1"/>
    <col min="6157" max="6157" width="6.42578125" style="2" customWidth="1"/>
    <col min="6158" max="6160" width="6" style="2" customWidth="1"/>
    <col min="6161" max="6161" width="5.42578125" style="2" customWidth="1"/>
    <col min="6162" max="6162" width="5.140625" style="2" customWidth="1"/>
    <col min="6163" max="6163" width="5" style="2" customWidth="1"/>
    <col min="6164" max="6164" width="5.28515625" style="2" customWidth="1"/>
    <col min="6165" max="6167" width="5.140625" style="2" customWidth="1"/>
    <col min="6168" max="6402" width="5.42578125" style="2"/>
    <col min="6403" max="6403" width="4.140625" style="2" customWidth="1"/>
    <col min="6404" max="6404" width="30.7109375" style="2" customWidth="1"/>
    <col min="6405" max="6405" width="7.42578125" style="2" customWidth="1"/>
    <col min="6406" max="6406" width="6.140625" style="2" customWidth="1"/>
    <col min="6407" max="6410" width="5.42578125" style="2" customWidth="1"/>
    <col min="6411" max="6412" width="6" style="2" customWidth="1"/>
    <col min="6413" max="6413" width="6.42578125" style="2" customWidth="1"/>
    <col min="6414" max="6416" width="6" style="2" customWidth="1"/>
    <col min="6417" max="6417" width="5.42578125" style="2" customWidth="1"/>
    <col min="6418" max="6418" width="5.140625" style="2" customWidth="1"/>
    <col min="6419" max="6419" width="5" style="2" customWidth="1"/>
    <col min="6420" max="6420" width="5.28515625" style="2" customWidth="1"/>
    <col min="6421" max="6423" width="5.140625" style="2" customWidth="1"/>
    <col min="6424" max="6658" width="5.42578125" style="2"/>
    <col min="6659" max="6659" width="4.140625" style="2" customWidth="1"/>
    <col min="6660" max="6660" width="30.7109375" style="2" customWidth="1"/>
    <col min="6661" max="6661" width="7.42578125" style="2" customWidth="1"/>
    <col min="6662" max="6662" width="6.140625" style="2" customWidth="1"/>
    <col min="6663" max="6666" width="5.42578125" style="2" customWidth="1"/>
    <col min="6667" max="6668" width="6" style="2" customWidth="1"/>
    <col min="6669" max="6669" width="6.42578125" style="2" customWidth="1"/>
    <col min="6670" max="6672" width="6" style="2" customWidth="1"/>
    <col min="6673" max="6673" width="5.42578125" style="2" customWidth="1"/>
    <col min="6674" max="6674" width="5.140625" style="2" customWidth="1"/>
    <col min="6675" max="6675" width="5" style="2" customWidth="1"/>
    <col min="6676" max="6676" width="5.28515625" style="2" customWidth="1"/>
    <col min="6677" max="6679" width="5.140625" style="2" customWidth="1"/>
    <col min="6680" max="6914" width="5.42578125" style="2"/>
    <col min="6915" max="6915" width="4.140625" style="2" customWidth="1"/>
    <col min="6916" max="6916" width="30.7109375" style="2" customWidth="1"/>
    <col min="6917" max="6917" width="7.42578125" style="2" customWidth="1"/>
    <col min="6918" max="6918" width="6.140625" style="2" customWidth="1"/>
    <col min="6919" max="6922" width="5.42578125" style="2" customWidth="1"/>
    <col min="6923" max="6924" width="6" style="2" customWidth="1"/>
    <col min="6925" max="6925" width="6.42578125" style="2" customWidth="1"/>
    <col min="6926" max="6928" width="6" style="2" customWidth="1"/>
    <col min="6929" max="6929" width="5.42578125" style="2" customWidth="1"/>
    <col min="6930" max="6930" width="5.140625" style="2" customWidth="1"/>
    <col min="6931" max="6931" width="5" style="2" customWidth="1"/>
    <col min="6932" max="6932" width="5.28515625" style="2" customWidth="1"/>
    <col min="6933" max="6935" width="5.140625" style="2" customWidth="1"/>
    <col min="6936" max="7170" width="5.42578125" style="2"/>
    <col min="7171" max="7171" width="4.140625" style="2" customWidth="1"/>
    <col min="7172" max="7172" width="30.7109375" style="2" customWidth="1"/>
    <col min="7173" max="7173" width="7.42578125" style="2" customWidth="1"/>
    <col min="7174" max="7174" width="6.140625" style="2" customWidth="1"/>
    <col min="7175" max="7178" width="5.42578125" style="2" customWidth="1"/>
    <col min="7179" max="7180" width="6" style="2" customWidth="1"/>
    <col min="7181" max="7181" width="6.42578125" style="2" customWidth="1"/>
    <col min="7182" max="7184" width="6" style="2" customWidth="1"/>
    <col min="7185" max="7185" width="5.42578125" style="2" customWidth="1"/>
    <col min="7186" max="7186" width="5.140625" style="2" customWidth="1"/>
    <col min="7187" max="7187" width="5" style="2" customWidth="1"/>
    <col min="7188" max="7188" width="5.28515625" style="2" customWidth="1"/>
    <col min="7189" max="7191" width="5.140625" style="2" customWidth="1"/>
    <col min="7192" max="7426" width="5.42578125" style="2"/>
    <col min="7427" max="7427" width="4.140625" style="2" customWidth="1"/>
    <col min="7428" max="7428" width="30.7109375" style="2" customWidth="1"/>
    <col min="7429" max="7429" width="7.42578125" style="2" customWidth="1"/>
    <col min="7430" max="7430" width="6.140625" style="2" customWidth="1"/>
    <col min="7431" max="7434" width="5.42578125" style="2" customWidth="1"/>
    <col min="7435" max="7436" width="6" style="2" customWidth="1"/>
    <col min="7437" max="7437" width="6.42578125" style="2" customWidth="1"/>
    <col min="7438" max="7440" width="6" style="2" customWidth="1"/>
    <col min="7441" max="7441" width="5.42578125" style="2" customWidth="1"/>
    <col min="7442" max="7442" width="5.140625" style="2" customWidth="1"/>
    <col min="7443" max="7443" width="5" style="2" customWidth="1"/>
    <col min="7444" max="7444" width="5.28515625" style="2" customWidth="1"/>
    <col min="7445" max="7447" width="5.140625" style="2" customWidth="1"/>
    <col min="7448" max="7682" width="5.42578125" style="2"/>
    <col min="7683" max="7683" width="4.140625" style="2" customWidth="1"/>
    <col min="7684" max="7684" width="30.7109375" style="2" customWidth="1"/>
    <col min="7685" max="7685" width="7.42578125" style="2" customWidth="1"/>
    <col min="7686" max="7686" width="6.140625" style="2" customWidth="1"/>
    <col min="7687" max="7690" width="5.42578125" style="2" customWidth="1"/>
    <col min="7691" max="7692" width="6" style="2" customWidth="1"/>
    <col min="7693" max="7693" width="6.42578125" style="2" customWidth="1"/>
    <col min="7694" max="7696" width="6" style="2" customWidth="1"/>
    <col min="7697" max="7697" width="5.42578125" style="2" customWidth="1"/>
    <col min="7698" max="7698" width="5.140625" style="2" customWidth="1"/>
    <col min="7699" max="7699" width="5" style="2" customWidth="1"/>
    <col min="7700" max="7700" width="5.28515625" style="2" customWidth="1"/>
    <col min="7701" max="7703" width="5.140625" style="2" customWidth="1"/>
    <col min="7704" max="7938" width="5.42578125" style="2"/>
    <col min="7939" max="7939" width="4.140625" style="2" customWidth="1"/>
    <col min="7940" max="7940" width="30.7109375" style="2" customWidth="1"/>
    <col min="7941" max="7941" width="7.42578125" style="2" customWidth="1"/>
    <col min="7942" max="7942" width="6.140625" style="2" customWidth="1"/>
    <col min="7943" max="7946" width="5.42578125" style="2" customWidth="1"/>
    <col min="7947" max="7948" width="6" style="2" customWidth="1"/>
    <col min="7949" max="7949" width="6.42578125" style="2" customWidth="1"/>
    <col min="7950" max="7952" width="6" style="2" customWidth="1"/>
    <col min="7953" max="7953" width="5.42578125" style="2" customWidth="1"/>
    <col min="7954" max="7954" width="5.140625" style="2" customWidth="1"/>
    <col min="7955" max="7955" width="5" style="2" customWidth="1"/>
    <col min="7956" max="7956" width="5.28515625" style="2" customWidth="1"/>
    <col min="7957" max="7959" width="5.140625" style="2" customWidth="1"/>
    <col min="7960" max="8194" width="5.42578125" style="2"/>
    <col min="8195" max="8195" width="4.140625" style="2" customWidth="1"/>
    <col min="8196" max="8196" width="30.7109375" style="2" customWidth="1"/>
    <col min="8197" max="8197" width="7.42578125" style="2" customWidth="1"/>
    <col min="8198" max="8198" width="6.140625" style="2" customWidth="1"/>
    <col min="8199" max="8202" width="5.42578125" style="2" customWidth="1"/>
    <col min="8203" max="8204" width="6" style="2" customWidth="1"/>
    <col min="8205" max="8205" width="6.42578125" style="2" customWidth="1"/>
    <col min="8206" max="8208" width="6" style="2" customWidth="1"/>
    <col min="8209" max="8209" width="5.42578125" style="2" customWidth="1"/>
    <col min="8210" max="8210" width="5.140625" style="2" customWidth="1"/>
    <col min="8211" max="8211" width="5" style="2" customWidth="1"/>
    <col min="8212" max="8212" width="5.28515625" style="2" customWidth="1"/>
    <col min="8213" max="8215" width="5.140625" style="2" customWidth="1"/>
    <col min="8216" max="8450" width="5.42578125" style="2"/>
    <col min="8451" max="8451" width="4.140625" style="2" customWidth="1"/>
    <col min="8452" max="8452" width="30.7109375" style="2" customWidth="1"/>
    <col min="8453" max="8453" width="7.42578125" style="2" customWidth="1"/>
    <col min="8454" max="8454" width="6.140625" style="2" customWidth="1"/>
    <col min="8455" max="8458" width="5.42578125" style="2" customWidth="1"/>
    <col min="8459" max="8460" width="6" style="2" customWidth="1"/>
    <col min="8461" max="8461" width="6.42578125" style="2" customWidth="1"/>
    <col min="8462" max="8464" width="6" style="2" customWidth="1"/>
    <col min="8465" max="8465" width="5.42578125" style="2" customWidth="1"/>
    <col min="8466" max="8466" width="5.140625" style="2" customWidth="1"/>
    <col min="8467" max="8467" width="5" style="2" customWidth="1"/>
    <col min="8468" max="8468" width="5.28515625" style="2" customWidth="1"/>
    <col min="8469" max="8471" width="5.140625" style="2" customWidth="1"/>
    <col min="8472" max="8706" width="5.42578125" style="2"/>
    <col min="8707" max="8707" width="4.140625" style="2" customWidth="1"/>
    <col min="8708" max="8708" width="30.7109375" style="2" customWidth="1"/>
    <col min="8709" max="8709" width="7.42578125" style="2" customWidth="1"/>
    <col min="8710" max="8710" width="6.140625" style="2" customWidth="1"/>
    <col min="8711" max="8714" width="5.42578125" style="2" customWidth="1"/>
    <col min="8715" max="8716" width="6" style="2" customWidth="1"/>
    <col min="8717" max="8717" width="6.42578125" style="2" customWidth="1"/>
    <col min="8718" max="8720" width="6" style="2" customWidth="1"/>
    <col min="8721" max="8721" width="5.42578125" style="2" customWidth="1"/>
    <col min="8722" max="8722" width="5.140625" style="2" customWidth="1"/>
    <col min="8723" max="8723" width="5" style="2" customWidth="1"/>
    <col min="8724" max="8724" width="5.28515625" style="2" customWidth="1"/>
    <col min="8725" max="8727" width="5.140625" style="2" customWidth="1"/>
    <col min="8728" max="8962" width="5.42578125" style="2"/>
    <col min="8963" max="8963" width="4.140625" style="2" customWidth="1"/>
    <col min="8964" max="8964" width="30.7109375" style="2" customWidth="1"/>
    <col min="8965" max="8965" width="7.42578125" style="2" customWidth="1"/>
    <col min="8966" max="8966" width="6.140625" style="2" customWidth="1"/>
    <col min="8967" max="8970" width="5.42578125" style="2" customWidth="1"/>
    <col min="8971" max="8972" width="6" style="2" customWidth="1"/>
    <col min="8973" max="8973" width="6.42578125" style="2" customWidth="1"/>
    <col min="8974" max="8976" width="6" style="2" customWidth="1"/>
    <col min="8977" max="8977" width="5.42578125" style="2" customWidth="1"/>
    <col min="8978" max="8978" width="5.140625" style="2" customWidth="1"/>
    <col min="8979" max="8979" width="5" style="2" customWidth="1"/>
    <col min="8980" max="8980" width="5.28515625" style="2" customWidth="1"/>
    <col min="8981" max="8983" width="5.140625" style="2" customWidth="1"/>
    <col min="8984" max="9218" width="5.42578125" style="2"/>
    <col min="9219" max="9219" width="4.140625" style="2" customWidth="1"/>
    <col min="9220" max="9220" width="30.7109375" style="2" customWidth="1"/>
    <col min="9221" max="9221" width="7.42578125" style="2" customWidth="1"/>
    <col min="9222" max="9222" width="6.140625" style="2" customWidth="1"/>
    <col min="9223" max="9226" width="5.42578125" style="2" customWidth="1"/>
    <col min="9227" max="9228" width="6" style="2" customWidth="1"/>
    <col min="9229" max="9229" width="6.42578125" style="2" customWidth="1"/>
    <col min="9230" max="9232" width="6" style="2" customWidth="1"/>
    <col min="9233" max="9233" width="5.42578125" style="2" customWidth="1"/>
    <col min="9234" max="9234" width="5.140625" style="2" customWidth="1"/>
    <col min="9235" max="9235" width="5" style="2" customWidth="1"/>
    <col min="9236" max="9236" width="5.28515625" style="2" customWidth="1"/>
    <col min="9237" max="9239" width="5.140625" style="2" customWidth="1"/>
    <col min="9240" max="9474" width="5.42578125" style="2"/>
    <col min="9475" max="9475" width="4.140625" style="2" customWidth="1"/>
    <col min="9476" max="9476" width="30.7109375" style="2" customWidth="1"/>
    <col min="9477" max="9477" width="7.42578125" style="2" customWidth="1"/>
    <col min="9478" max="9478" width="6.140625" style="2" customWidth="1"/>
    <col min="9479" max="9482" width="5.42578125" style="2" customWidth="1"/>
    <col min="9483" max="9484" width="6" style="2" customWidth="1"/>
    <col min="9485" max="9485" width="6.42578125" style="2" customWidth="1"/>
    <col min="9486" max="9488" width="6" style="2" customWidth="1"/>
    <col min="9489" max="9489" width="5.42578125" style="2" customWidth="1"/>
    <col min="9490" max="9490" width="5.140625" style="2" customWidth="1"/>
    <col min="9491" max="9491" width="5" style="2" customWidth="1"/>
    <col min="9492" max="9492" width="5.28515625" style="2" customWidth="1"/>
    <col min="9493" max="9495" width="5.140625" style="2" customWidth="1"/>
    <col min="9496" max="9730" width="5.42578125" style="2"/>
    <col min="9731" max="9731" width="4.140625" style="2" customWidth="1"/>
    <col min="9732" max="9732" width="30.7109375" style="2" customWidth="1"/>
    <col min="9733" max="9733" width="7.42578125" style="2" customWidth="1"/>
    <col min="9734" max="9734" width="6.140625" style="2" customWidth="1"/>
    <col min="9735" max="9738" width="5.42578125" style="2" customWidth="1"/>
    <col min="9739" max="9740" width="6" style="2" customWidth="1"/>
    <col min="9741" max="9741" width="6.42578125" style="2" customWidth="1"/>
    <col min="9742" max="9744" width="6" style="2" customWidth="1"/>
    <col min="9745" max="9745" width="5.42578125" style="2" customWidth="1"/>
    <col min="9746" max="9746" width="5.140625" style="2" customWidth="1"/>
    <col min="9747" max="9747" width="5" style="2" customWidth="1"/>
    <col min="9748" max="9748" width="5.28515625" style="2" customWidth="1"/>
    <col min="9749" max="9751" width="5.140625" style="2" customWidth="1"/>
    <col min="9752" max="9986" width="5.42578125" style="2"/>
    <col min="9987" max="9987" width="4.140625" style="2" customWidth="1"/>
    <col min="9988" max="9988" width="30.7109375" style="2" customWidth="1"/>
    <col min="9989" max="9989" width="7.42578125" style="2" customWidth="1"/>
    <col min="9990" max="9990" width="6.140625" style="2" customWidth="1"/>
    <col min="9991" max="9994" width="5.42578125" style="2" customWidth="1"/>
    <col min="9995" max="9996" width="6" style="2" customWidth="1"/>
    <col min="9997" max="9997" width="6.42578125" style="2" customWidth="1"/>
    <col min="9998" max="10000" width="6" style="2" customWidth="1"/>
    <col min="10001" max="10001" width="5.42578125" style="2" customWidth="1"/>
    <col min="10002" max="10002" width="5.140625" style="2" customWidth="1"/>
    <col min="10003" max="10003" width="5" style="2" customWidth="1"/>
    <col min="10004" max="10004" width="5.28515625" style="2" customWidth="1"/>
    <col min="10005" max="10007" width="5.140625" style="2" customWidth="1"/>
    <col min="10008" max="10242" width="5.42578125" style="2"/>
    <col min="10243" max="10243" width="4.140625" style="2" customWidth="1"/>
    <col min="10244" max="10244" width="30.7109375" style="2" customWidth="1"/>
    <col min="10245" max="10245" width="7.42578125" style="2" customWidth="1"/>
    <col min="10246" max="10246" width="6.140625" style="2" customWidth="1"/>
    <col min="10247" max="10250" width="5.42578125" style="2" customWidth="1"/>
    <col min="10251" max="10252" width="6" style="2" customWidth="1"/>
    <col min="10253" max="10253" width="6.42578125" style="2" customWidth="1"/>
    <col min="10254" max="10256" width="6" style="2" customWidth="1"/>
    <col min="10257" max="10257" width="5.42578125" style="2" customWidth="1"/>
    <col min="10258" max="10258" width="5.140625" style="2" customWidth="1"/>
    <col min="10259" max="10259" width="5" style="2" customWidth="1"/>
    <col min="10260" max="10260" width="5.28515625" style="2" customWidth="1"/>
    <col min="10261" max="10263" width="5.140625" style="2" customWidth="1"/>
    <col min="10264" max="10498" width="5.42578125" style="2"/>
    <col min="10499" max="10499" width="4.140625" style="2" customWidth="1"/>
    <col min="10500" max="10500" width="30.7109375" style="2" customWidth="1"/>
    <col min="10501" max="10501" width="7.42578125" style="2" customWidth="1"/>
    <col min="10502" max="10502" width="6.140625" style="2" customWidth="1"/>
    <col min="10503" max="10506" width="5.42578125" style="2" customWidth="1"/>
    <col min="10507" max="10508" width="6" style="2" customWidth="1"/>
    <col min="10509" max="10509" width="6.42578125" style="2" customWidth="1"/>
    <col min="10510" max="10512" width="6" style="2" customWidth="1"/>
    <col min="10513" max="10513" width="5.42578125" style="2" customWidth="1"/>
    <col min="10514" max="10514" width="5.140625" style="2" customWidth="1"/>
    <col min="10515" max="10515" width="5" style="2" customWidth="1"/>
    <col min="10516" max="10516" width="5.28515625" style="2" customWidth="1"/>
    <col min="10517" max="10519" width="5.140625" style="2" customWidth="1"/>
    <col min="10520" max="10754" width="5.42578125" style="2"/>
    <col min="10755" max="10755" width="4.140625" style="2" customWidth="1"/>
    <col min="10756" max="10756" width="30.7109375" style="2" customWidth="1"/>
    <col min="10757" max="10757" width="7.42578125" style="2" customWidth="1"/>
    <col min="10758" max="10758" width="6.140625" style="2" customWidth="1"/>
    <col min="10759" max="10762" width="5.42578125" style="2" customWidth="1"/>
    <col min="10763" max="10764" width="6" style="2" customWidth="1"/>
    <col min="10765" max="10765" width="6.42578125" style="2" customWidth="1"/>
    <col min="10766" max="10768" width="6" style="2" customWidth="1"/>
    <col min="10769" max="10769" width="5.42578125" style="2" customWidth="1"/>
    <col min="10770" max="10770" width="5.140625" style="2" customWidth="1"/>
    <col min="10771" max="10771" width="5" style="2" customWidth="1"/>
    <col min="10772" max="10772" width="5.28515625" style="2" customWidth="1"/>
    <col min="10773" max="10775" width="5.140625" style="2" customWidth="1"/>
    <col min="10776" max="11010" width="5.42578125" style="2"/>
    <col min="11011" max="11011" width="4.140625" style="2" customWidth="1"/>
    <col min="11012" max="11012" width="30.7109375" style="2" customWidth="1"/>
    <col min="11013" max="11013" width="7.42578125" style="2" customWidth="1"/>
    <col min="11014" max="11014" width="6.140625" style="2" customWidth="1"/>
    <col min="11015" max="11018" width="5.42578125" style="2" customWidth="1"/>
    <col min="11019" max="11020" width="6" style="2" customWidth="1"/>
    <col min="11021" max="11021" width="6.42578125" style="2" customWidth="1"/>
    <col min="11022" max="11024" width="6" style="2" customWidth="1"/>
    <col min="11025" max="11025" width="5.42578125" style="2" customWidth="1"/>
    <col min="11026" max="11026" width="5.140625" style="2" customWidth="1"/>
    <col min="11027" max="11027" width="5" style="2" customWidth="1"/>
    <col min="11028" max="11028" width="5.28515625" style="2" customWidth="1"/>
    <col min="11029" max="11031" width="5.140625" style="2" customWidth="1"/>
    <col min="11032" max="11266" width="5.42578125" style="2"/>
    <col min="11267" max="11267" width="4.140625" style="2" customWidth="1"/>
    <col min="11268" max="11268" width="30.7109375" style="2" customWidth="1"/>
    <col min="11269" max="11269" width="7.42578125" style="2" customWidth="1"/>
    <col min="11270" max="11270" width="6.140625" style="2" customWidth="1"/>
    <col min="11271" max="11274" width="5.42578125" style="2" customWidth="1"/>
    <col min="11275" max="11276" width="6" style="2" customWidth="1"/>
    <col min="11277" max="11277" width="6.42578125" style="2" customWidth="1"/>
    <col min="11278" max="11280" width="6" style="2" customWidth="1"/>
    <col min="11281" max="11281" width="5.42578125" style="2" customWidth="1"/>
    <col min="11282" max="11282" width="5.140625" style="2" customWidth="1"/>
    <col min="11283" max="11283" width="5" style="2" customWidth="1"/>
    <col min="11284" max="11284" width="5.28515625" style="2" customWidth="1"/>
    <col min="11285" max="11287" width="5.140625" style="2" customWidth="1"/>
    <col min="11288" max="11522" width="5.42578125" style="2"/>
    <col min="11523" max="11523" width="4.140625" style="2" customWidth="1"/>
    <col min="11524" max="11524" width="30.7109375" style="2" customWidth="1"/>
    <col min="11525" max="11525" width="7.42578125" style="2" customWidth="1"/>
    <col min="11526" max="11526" width="6.140625" style="2" customWidth="1"/>
    <col min="11527" max="11530" width="5.42578125" style="2" customWidth="1"/>
    <col min="11531" max="11532" width="6" style="2" customWidth="1"/>
    <col min="11533" max="11533" width="6.42578125" style="2" customWidth="1"/>
    <col min="11534" max="11536" width="6" style="2" customWidth="1"/>
    <col min="11537" max="11537" width="5.42578125" style="2" customWidth="1"/>
    <col min="11538" max="11538" width="5.140625" style="2" customWidth="1"/>
    <col min="11539" max="11539" width="5" style="2" customWidth="1"/>
    <col min="11540" max="11540" width="5.28515625" style="2" customWidth="1"/>
    <col min="11541" max="11543" width="5.140625" style="2" customWidth="1"/>
    <col min="11544" max="11778" width="5.42578125" style="2"/>
    <col min="11779" max="11779" width="4.140625" style="2" customWidth="1"/>
    <col min="11780" max="11780" width="30.7109375" style="2" customWidth="1"/>
    <col min="11781" max="11781" width="7.42578125" style="2" customWidth="1"/>
    <col min="11782" max="11782" width="6.140625" style="2" customWidth="1"/>
    <col min="11783" max="11786" width="5.42578125" style="2" customWidth="1"/>
    <col min="11787" max="11788" width="6" style="2" customWidth="1"/>
    <col min="11789" max="11789" width="6.42578125" style="2" customWidth="1"/>
    <col min="11790" max="11792" width="6" style="2" customWidth="1"/>
    <col min="11793" max="11793" width="5.42578125" style="2" customWidth="1"/>
    <col min="11794" max="11794" width="5.140625" style="2" customWidth="1"/>
    <col min="11795" max="11795" width="5" style="2" customWidth="1"/>
    <col min="11796" max="11796" width="5.28515625" style="2" customWidth="1"/>
    <col min="11797" max="11799" width="5.140625" style="2" customWidth="1"/>
    <col min="11800" max="12034" width="5.42578125" style="2"/>
    <col min="12035" max="12035" width="4.140625" style="2" customWidth="1"/>
    <col min="12036" max="12036" width="30.7109375" style="2" customWidth="1"/>
    <col min="12037" max="12037" width="7.42578125" style="2" customWidth="1"/>
    <col min="12038" max="12038" width="6.140625" style="2" customWidth="1"/>
    <col min="12039" max="12042" width="5.42578125" style="2" customWidth="1"/>
    <col min="12043" max="12044" width="6" style="2" customWidth="1"/>
    <col min="12045" max="12045" width="6.42578125" style="2" customWidth="1"/>
    <col min="12046" max="12048" width="6" style="2" customWidth="1"/>
    <col min="12049" max="12049" width="5.42578125" style="2" customWidth="1"/>
    <col min="12050" max="12050" width="5.140625" style="2" customWidth="1"/>
    <col min="12051" max="12051" width="5" style="2" customWidth="1"/>
    <col min="12052" max="12052" width="5.28515625" style="2" customWidth="1"/>
    <col min="12053" max="12055" width="5.140625" style="2" customWidth="1"/>
    <col min="12056" max="12290" width="5.42578125" style="2"/>
    <col min="12291" max="12291" width="4.140625" style="2" customWidth="1"/>
    <col min="12292" max="12292" width="30.7109375" style="2" customWidth="1"/>
    <col min="12293" max="12293" width="7.42578125" style="2" customWidth="1"/>
    <col min="12294" max="12294" width="6.140625" style="2" customWidth="1"/>
    <col min="12295" max="12298" width="5.42578125" style="2" customWidth="1"/>
    <col min="12299" max="12300" width="6" style="2" customWidth="1"/>
    <col min="12301" max="12301" width="6.42578125" style="2" customWidth="1"/>
    <col min="12302" max="12304" width="6" style="2" customWidth="1"/>
    <col min="12305" max="12305" width="5.42578125" style="2" customWidth="1"/>
    <col min="12306" max="12306" width="5.140625" style="2" customWidth="1"/>
    <col min="12307" max="12307" width="5" style="2" customWidth="1"/>
    <col min="12308" max="12308" width="5.28515625" style="2" customWidth="1"/>
    <col min="12309" max="12311" width="5.140625" style="2" customWidth="1"/>
    <col min="12312" max="12546" width="5.42578125" style="2"/>
    <col min="12547" max="12547" width="4.140625" style="2" customWidth="1"/>
    <col min="12548" max="12548" width="30.7109375" style="2" customWidth="1"/>
    <col min="12549" max="12549" width="7.42578125" style="2" customWidth="1"/>
    <col min="12550" max="12550" width="6.140625" style="2" customWidth="1"/>
    <col min="12551" max="12554" width="5.42578125" style="2" customWidth="1"/>
    <col min="12555" max="12556" width="6" style="2" customWidth="1"/>
    <col min="12557" max="12557" width="6.42578125" style="2" customWidth="1"/>
    <col min="12558" max="12560" width="6" style="2" customWidth="1"/>
    <col min="12561" max="12561" width="5.42578125" style="2" customWidth="1"/>
    <col min="12562" max="12562" width="5.140625" style="2" customWidth="1"/>
    <col min="12563" max="12563" width="5" style="2" customWidth="1"/>
    <col min="12564" max="12564" width="5.28515625" style="2" customWidth="1"/>
    <col min="12565" max="12567" width="5.140625" style="2" customWidth="1"/>
    <col min="12568" max="12802" width="5.42578125" style="2"/>
    <col min="12803" max="12803" width="4.140625" style="2" customWidth="1"/>
    <col min="12804" max="12804" width="30.7109375" style="2" customWidth="1"/>
    <col min="12805" max="12805" width="7.42578125" style="2" customWidth="1"/>
    <col min="12806" max="12806" width="6.140625" style="2" customWidth="1"/>
    <col min="12807" max="12810" width="5.42578125" style="2" customWidth="1"/>
    <col min="12811" max="12812" width="6" style="2" customWidth="1"/>
    <col min="12813" max="12813" width="6.42578125" style="2" customWidth="1"/>
    <col min="12814" max="12816" width="6" style="2" customWidth="1"/>
    <col min="12817" max="12817" width="5.42578125" style="2" customWidth="1"/>
    <col min="12818" max="12818" width="5.140625" style="2" customWidth="1"/>
    <col min="12819" max="12819" width="5" style="2" customWidth="1"/>
    <col min="12820" max="12820" width="5.28515625" style="2" customWidth="1"/>
    <col min="12821" max="12823" width="5.140625" style="2" customWidth="1"/>
    <col min="12824" max="13058" width="5.42578125" style="2"/>
    <col min="13059" max="13059" width="4.140625" style="2" customWidth="1"/>
    <col min="13060" max="13060" width="30.7109375" style="2" customWidth="1"/>
    <col min="13061" max="13061" width="7.42578125" style="2" customWidth="1"/>
    <col min="13062" max="13062" width="6.140625" style="2" customWidth="1"/>
    <col min="13063" max="13066" width="5.42578125" style="2" customWidth="1"/>
    <col min="13067" max="13068" width="6" style="2" customWidth="1"/>
    <col min="13069" max="13069" width="6.42578125" style="2" customWidth="1"/>
    <col min="13070" max="13072" width="6" style="2" customWidth="1"/>
    <col min="13073" max="13073" width="5.42578125" style="2" customWidth="1"/>
    <col min="13074" max="13074" width="5.140625" style="2" customWidth="1"/>
    <col min="13075" max="13075" width="5" style="2" customWidth="1"/>
    <col min="13076" max="13076" width="5.28515625" style="2" customWidth="1"/>
    <col min="13077" max="13079" width="5.140625" style="2" customWidth="1"/>
    <col min="13080" max="13314" width="5.42578125" style="2"/>
    <col min="13315" max="13315" width="4.140625" style="2" customWidth="1"/>
    <col min="13316" max="13316" width="30.7109375" style="2" customWidth="1"/>
    <col min="13317" max="13317" width="7.42578125" style="2" customWidth="1"/>
    <col min="13318" max="13318" width="6.140625" style="2" customWidth="1"/>
    <col min="13319" max="13322" width="5.42578125" style="2" customWidth="1"/>
    <col min="13323" max="13324" width="6" style="2" customWidth="1"/>
    <col min="13325" max="13325" width="6.42578125" style="2" customWidth="1"/>
    <col min="13326" max="13328" width="6" style="2" customWidth="1"/>
    <col min="13329" max="13329" width="5.42578125" style="2" customWidth="1"/>
    <col min="13330" max="13330" width="5.140625" style="2" customWidth="1"/>
    <col min="13331" max="13331" width="5" style="2" customWidth="1"/>
    <col min="13332" max="13332" width="5.28515625" style="2" customWidth="1"/>
    <col min="13333" max="13335" width="5.140625" style="2" customWidth="1"/>
    <col min="13336" max="13570" width="5.42578125" style="2"/>
    <col min="13571" max="13571" width="4.140625" style="2" customWidth="1"/>
    <col min="13572" max="13572" width="30.7109375" style="2" customWidth="1"/>
    <col min="13573" max="13573" width="7.42578125" style="2" customWidth="1"/>
    <col min="13574" max="13574" width="6.140625" style="2" customWidth="1"/>
    <col min="13575" max="13578" width="5.42578125" style="2" customWidth="1"/>
    <col min="13579" max="13580" width="6" style="2" customWidth="1"/>
    <col min="13581" max="13581" width="6.42578125" style="2" customWidth="1"/>
    <col min="13582" max="13584" width="6" style="2" customWidth="1"/>
    <col min="13585" max="13585" width="5.42578125" style="2" customWidth="1"/>
    <col min="13586" max="13586" width="5.140625" style="2" customWidth="1"/>
    <col min="13587" max="13587" width="5" style="2" customWidth="1"/>
    <col min="13588" max="13588" width="5.28515625" style="2" customWidth="1"/>
    <col min="13589" max="13591" width="5.140625" style="2" customWidth="1"/>
    <col min="13592" max="13826" width="5.42578125" style="2"/>
    <col min="13827" max="13827" width="4.140625" style="2" customWidth="1"/>
    <col min="13828" max="13828" width="30.7109375" style="2" customWidth="1"/>
    <col min="13829" max="13829" width="7.42578125" style="2" customWidth="1"/>
    <col min="13830" max="13830" width="6.140625" style="2" customWidth="1"/>
    <col min="13831" max="13834" width="5.42578125" style="2" customWidth="1"/>
    <col min="13835" max="13836" width="6" style="2" customWidth="1"/>
    <col min="13837" max="13837" width="6.42578125" style="2" customWidth="1"/>
    <col min="13838" max="13840" width="6" style="2" customWidth="1"/>
    <col min="13841" max="13841" width="5.42578125" style="2" customWidth="1"/>
    <col min="13842" max="13842" width="5.140625" style="2" customWidth="1"/>
    <col min="13843" max="13843" width="5" style="2" customWidth="1"/>
    <col min="13844" max="13844" width="5.28515625" style="2" customWidth="1"/>
    <col min="13845" max="13847" width="5.140625" style="2" customWidth="1"/>
    <col min="13848" max="14082" width="5.42578125" style="2"/>
    <col min="14083" max="14083" width="4.140625" style="2" customWidth="1"/>
    <col min="14084" max="14084" width="30.7109375" style="2" customWidth="1"/>
    <col min="14085" max="14085" width="7.42578125" style="2" customWidth="1"/>
    <col min="14086" max="14086" width="6.140625" style="2" customWidth="1"/>
    <col min="14087" max="14090" width="5.42578125" style="2" customWidth="1"/>
    <col min="14091" max="14092" width="6" style="2" customWidth="1"/>
    <col min="14093" max="14093" width="6.42578125" style="2" customWidth="1"/>
    <col min="14094" max="14096" width="6" style="2" customWidth="1"/>
    <col min="14097" max="14097" width="5.42578125" style="2" customWidth="1"/>
    <col min="14098" max="14098" width="5.140625" style="2" customWidth="1"/>
    <col min="14099" max="14099" width="5" style="2" customWidth="1"/>
    <col min="14100" max="14100" width="5.28515625" style="2" customWidth="1"/>
    <col min="14101" max="14103" width="5.140625" style="2" customWidth="1"/>
    <col min="14104" max="14338" width="5.42578125" style="2"/>
    <col min="14339" max="14339" width="4.140625" style="2" customWidth="1"/>
    <col min="14340" max="14340" width="30.7109375" style="2" customWidth="1"/>
    <col min="14341" max="14341" width="7.42578125" style="2" customWidth="1"/>
    <col min="14342" max="14342" width="6.140625" style="2" customWidth="1"/>
    <col min="14343" max="14346" width="5.42578125" style="2" customWidth="1"/>
    <col min="14347" max="14348" width="6" style="2" customWidth="1"/>
    <col min="14349" max="14349" width="6.42578125" style="2" customWidth="1"/>
    <col min="14350" max="14352" width="6" style="2" customWidth="1"/>
    <col min="14353" max="14353" width="5.42578125" style="2" customWidth="1"/>
    <col min="14354" max="14354" width="5.140625" style="2" customWidth="1"/>
    <col min="14355" max="14355" width="5" style="2" customWidth="1"/>
    <col min="14356" max="14356" width="5.28515625" style="2" customWidth="1"/>
    <col min="14357" max="14359" width="5.140625" style="2" customWidth="1"/>
    <col min="14360" max="14594" width="5.42578125" style="2"/>
    <col min="14595" max="14595" width="4.140625" style="2" customWidth="1"/>
    <col min="14596" max="14596" width="30.7109375" style="2" customWidth="1"/>
    <col min="14597" max="14597" width="7.42578125" style="2" customWidth="1"/>
    <col min="14598" max="14598" width="6.140625" style="2" customWidth="1"/>
    <col min="14599" max="14602" width="5.42578125" style="2" customWidth="1"/>
    <col min="14603" max="14604" width="6" style="2" customWidth="1"/>
    <col min="14605" max="14605" width="6.42578125" style="2" customWidth="1"/>
    <col min="14606" max="14608" width="6" style="2" customWidth="1"/>
    <col min="14609" max="14609" width="5.42578125" style="2" customWidth="1"/>
    <col min="14610" max="14610" width="5.140625" style="2" customWidth="1"/>
    <col min="14611" max="14611" width="5" style="2" customWidth="1"/>
    <col min="14612" max="14612" width="5.28515625" style="2" customWidth="1"/>
    <col min="14613" max="14615" width="5.140625" style="2" customWidth="1"/>
    <col min="14616" max="14850" width="5.42578125" style="2"/>
    <col min="14851" max="14851" width="4.140625" style="2" customWidth="1"/>
    <col min="14852" max="14852" width="30.7109375" style="2" customWidth="1"/>
    <col min="14853" max="14853" width="7.42578125" style="2" customWidth="1"/>
    <col min="14854" max="14854" width="6.140625" style="2" customWidth="1"/>
    <col min="14855" max="14858" width="5.42578125" style="2" customWidth="1"/>
    <col min="14859" max="14860" width="6" style="2" customWidth="1"/>
    <col min="14861" max="14861" width="6.42578125" style="2" customWidth="1"/>
    <col min="14862" max="14864" width="6" style="2" customWidth="1"/>
    <col min="14865" max="14865" width="5.42578125" style="2" customWidth="1"/>
    <col min="14866" max="14866" width="5.140625" style="2" customWidth="1"/>
    <col min="14867" max="14867" width="5" style="2" customWidth="1"/>
    <col min="14868" max="14868" width="5.28515625" style="2" customWidth="1"/>
    <col min="14869" max="14871" width="5.140625" style="2" customWidth="1"/>
    <col min="14872" max="15106" width="5.42578125" style="2"/>
    <col min="15107" max="15107" width="4.140625" style="2" customWidth="1"/>
    <col min="15108" max="15108" width="30.7109375" style="2" customWidth="1"/>
    <col min="15109" max="15109" width="7.42578125" style="2" customWidth="1"/>
    <col min="15110" max="15110" width="6.140625" style="2" customWidth="1"/>
    <col min="15111" max="15114" width="5.42578125" style="2" customWidth="1"/>
    <col min="15115" max="15116" width="6" style="2" customWidth="1"/>
    <col min="15117" max="15117" width="6.42578125" style="2" customWidth="1"/>
    <col min="15118" max="15120" width="6" style="2" customWidth="1"/>
    <col min="15121" max="15121" width="5.42578125" style="2" customWidth="1"/>
    <col min="15122" max="15122" width="5.140625" style="2" customWidth="1"/>
    <col min="15123" max="15123" width="5" style="2" customWidth="1"/>
    <col min="15124" max="15124" width="5.28515625" style="2" customWidth="1"/>
    <col min="15125" max="15127" width="5.140625" style="2" customWidth="1"/>
    <col min="15128" max="15362" width="5.42578125" style="2"/>
    <col min="15363" max="15363" width="4.140625" style="2" customWidth="1"/>
    <col min="15364" max="15364" width="30.7109375" style="2" customWidth="1"/>
    <col min="15365" max="15365" width="7.42578125" style="2" customWidth="1"/>
    <col min="15366" max="15366" width="6.140625" style="2" customWidth="1"/>
    <col min="15367" max="15370" width="5.42578125" style="2" customWidth="1"/>
    <col min="15371" max="15372" width="6" style="2" customWidth="1"/>
    <col min="15373" max="15373" width="6.42578125" style="2" customWidth="1"/>
    <col min="15374" max="15376" width="6" style="2" customWidth="1"/>
    <col min="15377" max="15377" width="5.42578125" style="2" customWidth="1"/>
    <col min="15378" max="15378" width="5.140625" style="2" customWidth="1"/>
    <col min="15379" max="15379" width="5" style="2" customWidth="1"/>
    <col min="15380" max="15380" width="5.28515625" style="2" customWidth="1"/>
    <col min="15381" max="15383" width="5.140625" style="2" customWidth="1"/>
    <col min="15384" max="15618" width="5.42578125" style="2"/>
    <col min="15619" max="15619" width="4.140625" style="2" customWidth="1"/>
    <col min="15620" max="15620" width="30.7109375" style="2" customWidth="1"/>
    <col min="15621" max="15621" width="7.42578125" style="2" customWidth="1"/>
    <col min="15622" max="15622" width="6.140625" style="2" customWidth="1"/>
    <col min="15623" max="15626" width="5.42578125" style="2" customWidth="1"/>
    <col min="15627" max="15628" width="6" style="2" customWidth="1"/>
    <col min="15629" max="15629" width="6.42578125" style="2" customWidth="1"/>
    <col min="15630" max="15632" width="6" style="2" customWidth="1"/>
    <col min="15633" max="15633" width="5.42578125" style="2" customWidth="1"/>
    <col min="15634" max="15634" width="5.140625" style="2" customWidth="1"/>
    <col min="15635" max="15635" width="5" style="2" customWidth="1"/>
    <col min="15636" max="15636" width="5.28515625" style="2" customWidth="1"/>
    <col min="15637" max="15639" width="5.140625" style="2" customWidth="1"/>
    <col min="15640" max="15874" width="5.42578125" style="2"/>
    <col min="15875" max="15875" width="4.140625" style="2" customWidth="1"/>
    <col min="15876" max="15876" width="30.7109375" style="2" customWidth="1"/>
    <col min="15877" max="15877" width="7.42578125" style="2" customWidth="1"/>
    <col min="15878" max="15878" width="6.140625" style="2" customWidth="1"/>
    <col min="15879" max="15882" width="5.42578125" style="2" customWidth="1"/>
    <col min="15883" max="15884" width="6" style="2" customWidth="1"/>
    <col min="15885" max="15885" width="6.42578125" style="2" customWidth="1"/>
    <col min="15886" max="15888" width="6" style="2" customWidth="1"/>
    <col min="15889" max="15889" width="5.42578125" style="2" customWidth="1"/>
    <col min="15890" max="15890" width="5.140625" style="2" customWidth="1"/>
    <col min="15891" max="15891" width="5" style="2" customWidth="1"/>
    <col min="15892" max="15892" width="5.28515625" style="2" customWidth="1"/>
    <col min="15893" max="15895" width="5.140625" style="2" customWidth="1"/>
    <col min="15896" max="16130" width="5.42578125" style="2"/>
    <col min="16131" max="16131" width="4.140625" style="2" customWidth="1"/>
    <col min="16132" max="16132" width="30.7109375" style="2" customWidth="1"/>
    <col min="16133" max="16133" width="7.42578125" style="2" customWidth="1"/>
    <col min="16134" max="16134" width="6.140625" style="2" customWidth="1"/>
    <col min="16135" max="16138" width="5.42578125" style="2" customWidth="1"/>
    <col min="16139" max="16140" width="6" style="2" customWidth="1"/>
    <col min="16141" max="16141" width="6.42578125" style="2" customWidth="1"/>
    <col min="16142" max="16144" width="6" style="2" customWidth="1"/>
    <col min="16145" max="16145" width="5.42578125" style="2" customWidth="1"/>
    <col min="16146" max="16146" width="5.140625" style="2" customWidth="1"/>
    <col min="16147" max="16147" width="5" style="2" customWidth="1"/>
    <col min="16148" max="16148" width="5.28515625" style="2" customWidth="1"/>
    <col min="16149" max="16151" width="5.140625" style="2" customWidth="1"/>
    <col min="16152" max="16384" width="5.42578125" style="2"/>
  </cols>
  <sheetData>
    <row r="1" spans="1:27" s="1" customFormat="1" ht="24.95" customHeight="1" x14ac:dyDescent="0.2">
      <c r="A1" s="964" t="s">
        <v>169</v>
      </c>
      <c r="B1" s="964"/>
      <c r="C1" s="964"/>
      <c r="D1" s="964"/>
      <c r="E1" s="964"/>
      <c r="F1" s="964"/>
      <c r="G1" s="964"/>
      <c r="H1" s="964"/>
      <c r="I1" s="964"/>
      <c r="J1" s="964"/>
      <c r="K1" s="964"/>
      <c r="L1" s="964"/>
      <c r="M1" s="964"/>
      <c r="N1" s="964"/>
      <c r="O1" s="964"/>
      <c r="P1" s="964"/>
      <c r="Q1" s="964"/>
      <c r="R1" s="964"/>
      <c r="S1" s="917" t="s">
        <v>736</v>
      </c>
      <c r="T1" s="1067"/>
      <c r="U1" s="1068"/>
      <c r="V1" s="155"/>
      <c r="W1" s="155"/>
      <c r="X1" s="155"/>
    </row>
    <row r="2" spans="1:27" s="16" customFormat="1" ht="24.95" customHeight="1" x14ac:dyDescent="0.25">
      <c r="A2" s="156"/>
      <c r="B2" s="156"/>
      <c r="C2" s="157"/>
      <c r="D2" s="158"/>
      <c r="E2" s="158"/>
      <c r="F2" s="158"/>
      <c r="G2" s="158"/>
      <c r="H2" s="158"/>
      <c r="I2" s="158"/>
      <c r="J2" s="158"/>
      <c r="K2" s="158"/>
      <c r="L2" s="158"/>
      <c r="M2" s="158"/>
      <c r="N2" s="158"/>
      <c r="O2" s="881" t="s">
        <v>293</v>
      </c>
      <c r="P2" s="881"/>
      <c r="Q2" s="881"/>
      <c r="R2" s="881"/>
      <c r="S2" s="881"/>
      <c r="T2" s="881"/>
      <c r="U2" s="881"/>
      <c r="V2" s="1"/>
      <c r="W2" s="1"/>
      <c r="X2" s="1"/>
      <c r="Y2" s="1"/>
    </row>
    <row r="3" spans="1:27" s="29" customFormat="1" ht="30" customHeight="1" x14ac:dyDescent="0.2">
      <c r="A3" s="968" t="s">
        <v>225</v>
      </c>
      <c r="B3" s="971" t="s">
        <v>171</v>
      </c>
      <c r="C3" s="885" t="s">
        <v>458</v>
      </c>
      <c r="D3" s="974" t="s">
        <v>164</v>
      </c>
      <c r="E3" s="975"/>
      <c r="F3" s="975"/>
      <c r="G3" s="976"/>
      <c r="H3" s="977" t="s">
        <v>165</v>
      </c>
      <c r="I3" s="978"/>
      <c r="J3" s="978"/>
      <c r="K3" s="978"/>
      <c r="L3" s="978"/>
      <c r="M3" s="978"/>
      <c r="N3" s="978"/>
      <c r="O3" s="977" t="s">
        <v>5</v>
      </c>
      <c r="P3" s="978"/>
      <c r="Q3" s="978"/>
      <c r="R3" s="978"/>
      <c r="S3" s="978"/>
      <c r="T3" s="978"/>
      <c r="U3" s="979"/>
    </row>
    <row r="4" spans="1:27" s="21" customFormat="1" ht="24.95" customHeight="1" x14ac:dyDescent="0.2">
      <c r="A4" s="969"/>
      <c r="B4" s="972"/>
      <c r="C4" s="886"/>
      <c r="D4" s="894" t="s">
        <v>123</v>
      </c>
      <c r="E4" s="894" t="s">
        <v>126</v>
      </c>
      <c r="F4" s="894" t="s">
        <v>489</v>
      </c>
      <c r="G4" s="894" t="s">
        <v>131</v>
      </c>
      <c r="H4" s="894" t="s">
        <v>235</v>
      </c>
      <c r="I4" s="894" t="s">
        <v>104</v>
      </c>
      <c r="J4" s="894" t="s">
        <v>385</v>
      </c>
      <c r="K4" s="894" t="s">
        <v>82</v>
      </c>
      <c r="L4" s="894" t="s">
        <v>459</v>
      </c>
      <c r="M4" s="894" t="s">
        <v>41</v>
      </c>
      <c r="N4" s="894" t="s">
        <v>12</v>
      </c>
      <c r="O4" s="1065" t="s">
        <v>367</v>
      </c>
      <c r="P4" s="894" t="s">
        <v>166</v>
      </c>
      <c r="Q4" s="894" t="s">
        <v>167</v>
      </c>
      <c r="R4" s="894" t="s">
        <v>168</v>
      </c>
      <c r="S4" s="961" t="s">
        <v>15</v>
      </c>
      <c r="T4" s="962"/>
      <c r="U4" s="963"/>
      <c r="V4" s="26"/>
      <c r="W4" s="26"/>
      <c r="X4" s="26"/>
      <c r="Y4" s="26"/>
    </row>
    <row r="5" spans="1:27" s="22" customFormat="1" ht="120.95" customHeight="1" x14ac:dyDescent="0.2">
      <c r="A5" s="970"/>
      <c r="B5" s="973"/>
      <c r="C5" s="887"/>
      <c r="D5" s="895"/>
      <c r="E5" s="895"/>
      <c r="F5" s="895"/>
      <c r="G5" s="895"/>
      <c r="H5" s="895"/>
      <c r="I5" s="895"/>
      <c r="J5" s="895"/>
      <c r="K5" s="895"/>
      <c r="L5" s="895"/>
      <c r="M5" s="895"/>
      <c r="N5" s="895"/>
      <c r="O5" s="1066"/>
      <c r="P5" s="895"/>
      <c r="Q5" s="895"/>
      <c r="R5" s="895"/>
      <c r="S5" s="159" t="s">
        <v>434</v>
      </c>
      <c r="T5" s="159" t="s">
        <v>17</v>
      </c>
      <c r="U5" s="160" t="s">
        <v>18</v>
      </c>
      <c r="V5" s="289"/>
      <c r="W5" s="289"/>
      <c r="X5" s="289"/>
      <c r="Y5" s="289"/>
    </row>
    <row r="6" spans="1:27" s="30" customFormat="1" ht="17.25" customHeight="1" x14ac:dyDescent="0.2">
      <c r="A6" s="134">
        <v>1</v>
      </c>
      <c r="B6" s="134">
        <v>2</v>
      </c>
      <c r="C6" s="134">
        <v>3</v>
      </c>
      <c r="D6" s="134">
        <v>4</v>
      </c>
      <c r="E6" s="134">
        <v>5</v>
      </c>
      <c r="F6" s="134">
        <v>6</v>
      </c>
      <c r="G6" s="134">
        <v>7</v>
      </c>
      <c r="H6" s="134">
        <v>8</v>
      </c>
      <c r="I6" s="134">
        <v>9</v>
      </c>
      <c r="J6" s="134">
        <v>10</v>
      </c>
      <c r="K6" s="134">
        <v>11</v>
      </c>
      <c r="L6" s="134">
        <v>12</v>
      </c>
      <c r="M6" s="134">
        <v>13</v>
      </c>
      <c r="N6" s="134">
        <v>14</v>
      </c>
      <c r="O6" s="134">
        <v>15</v>
      </c>
      <c r="P6" s="134">
        <v>16</v>
      </c>
      <c r="Q6" s="134">
        <v>17</v>
      </c>
      <c r="R6" s="134">
        <v>18</v>
      </c>
      <c r="S6" s="134">
        <v>19</v>
      </c>
      <c r="T6" s="134">
        <v>20</v>
      </c>
      <c r="U6" s="134">
        <v>21</v>
      </c>
    </row>
    <row r="7" spans="1:27" s="5" customFormat="1" ht="21" customHeight="1" x14ac:dyDescent="0.2">
      <c r="A7" s="161" t="s">
        <v>19</v>
      </c>
      <c r="B7" s="162" t="s">
        <v>383</v>
      </c>
      <c r="C7" s="292">
        <f t="shared" ref="C7:U7" si="0">SUM(C8:C13)</f>
        <v>0</v>
      </c>
      <c r="D7" s="292">
        <f t="shared" si="0"/>
        <v>0</v>
      </c>
      <c r="E7" s="292">
        <f t="shared" si="0"/>
        <v>0</v>
      </c>
      <c r="F7" s="292">
        <f t="shared" si="0"/>
        <v>0</v>
      </c>
      <c r="G7" s="292">
        <f t="shared" si="0"/>
        <v>0</v>
      </c>
      <c r="H7" s="292">
        <f t="shared" si="0"/>
        <v>0</v>
      </c>
      <c r="I7" s="292">
        <f t="shared" si="0"/>
        <v>0</v>
      </c>
      <c r="J7" s="292">
        <f t="shared" si="0"/>
        <v>0</v>
      </c>
      <c r="K7" s="292">
        <f t="shared" si="0"/>
        <v>0</v>
      </c>
      <c r="L7" s="292">
        <f t="shared" si="0"/>
        <v>0</v>
      </c>
      <c r="M7" s="292">
        <f t="shared" si="0"/>
        <v>0</v>
      </c>
      <c r="N7" s="292">
        <f t="shared" si="0"/>
        <v>0</v>
      </c>
      <c r="O7" s="292">
        <f t="shared" si="0"/>
        <v>0</v>
      </c>
      <c r="P7" s="292">
        <f t="shared" si="0"/>
        <v>0</v>
      </c>
      <c r="Q7" s="292">
        <f t="shared" si="0"/>
        <v>0</v>
      </c>
      <c r="R7" s="292">
        <f t="shared" si="0"/>
        <v>0</v>
      </c>
      <c r="S7" s="292">
        <f t="shared" si="0"/>
        <v>0</v>
      </c>
      <c r="T7" s="292">
        <f t="shared" si="0"/>
        <v>0</v>
      </c>
      <c r="U7" s="292">
        <f t="shared" si="0"/>
        <v>0</v>
      </c>
      <c r="V7" s="90" t="str">
        <f>IF(AND(H7&lt;=C7,I7&lt;=C7,J7&lt;=C7,K7&lt;=C7,L7&lt;=C7,M7&lt;=C7,N7&lt;=C7),"Đúng","Sai")</f>
        <v>Đúng</v>
      </c>
      <c r="W7" s="90" t="str">
        <f>IF(C7=O7+P7+Q7+R7,"Đúng","Sai")</f>
        <v>Đúng</v>
      </c>
      <c r="X7" s="90" t="str">
        <f>IF(R7=S7+T7,"Đúng","Sai")</f>
        <v>Đúng</v>
      </c>
      <c r="Y7" s="90" t="str">
        <f>IF(AND(U7&lt;=T7),"Đúng","Sai")</f>
        <v>Đúng</v>
      </c>
    </row>
    <row r="8" spans="1:27" s="5" customFormat="1" ht="25.5" customHeight="1" x14ac:dyDescent="0.2">
      <c r="A8" s="140"/>
      <c r="B8" s="694" t="s">
        <v>141</v>
      </c>
      <c r="C8" s="139">
        <f t="shared" ref="C8:C22" si="1">SUM(D8:G8)</f>
        <v>0</v>
      </c>
      <c r="D8" s="74"/>
      <c r="E8" s="334"/>
      <c r="F8" s="334"/>
      <c r="G8" s="334"/>
      <c r="H8" s="74"/>
      <c r="I8" s="363"/>
      <c r="J8" s="363"/>
      <c r="K8" s="363"/>
      <c r="L8" s="74"/>
      <c r="M8" s="74"/>
      <c r="N8" s="74"/>
      <c r="O8" s="74"/>
      <c r="P8" s="74"/>
      <c r="Q8" s="74"/>
      <c r="R8" s="366"/>
      <c r="S8" s="364"/>
      <c r="T8" s="364"/>
      <c r="U8" s="364"/>
      <c r="V8" s="90" t="str">
        <f t="shared" ref="V8:V13" si="2">IF(AND(H8&lt;=C8,I8&lt;=C8,J8&lt;=C8,K8&lt;=C8,L8&lt;=C8,M8&lt;=C8,N8&lt;=C8),"Đúng","Sai")</f>
        <v>Đúng</v>
      </c>
      <c r="W8" s="90" t="str">
        <f t="shared" ref="W8:W13" si="3">IF(C8=O8+P8+Q8+R8,"Đúng","Sai")</f>
        <v>Đúng</v>
      </c>
      <c r="X8" s="90" t="str">
        <f t="shared" ref="X8:X13" si="4">IF(R8=S8+T8,"Đúng","Sai")</f>
        <v>Đúng</v>
      </c>
      <c r="Y8" s="90" t="str">
        <f t="shared" ref="Y8:Y13" si="5">IF(AND(U8&lt;=T8),"Đúng","Sai")</f>
        <v>Đúng</v>
      </c>
    </row>
    <row r="9" spans="1:27" s="5" customFormat="1" ht="26.25" customHeight="1" x14ac:dyDescent="0.2">
      <c r="A9" s="140"/>
      <c r="B9" s="694" t="s">
        <v>481</v>
      </c>
      <c r="C9" s="139">
        <f t="shared" si="1"/>
        <v>0</v>
      </c>
      <c r="D9" s="74"/>
      <c r="E9" s="74"/>
      <c r="F9" s="334"/>
      <c r="G9" s="334"/>
      <c r="H9" s="74"/>
      <c r="I9" s="363"/>
      <c r="J9" s="363"/>
      <c r="K9" s="363"/>
      <c r="L9" s="74"/>
      <c r="M9" s="74"/>
      <c r="N9" s="74"/>
      <c r="O9" s="74"/>
      <c r="P9" s="74"/>
      <c r="Q9" s="74"/>
      <c r="R9" s="366"/>
      <c r="S9" s="364"/>
      <c r="T9" s="364"/>
      <c r="U9" s="364"/>
      <c r="V9" s="90" t="str">
        <f t="shared" si="2"/>
        <v>Đúng</v>
      </c>
      <c r="W9" s="90" t="str">
        <f t="shared" si="3"/>
        <v>Đúng</v>
      </c>
      <c r="X9" s="90" t="str">
        <f t="shared" si="4"/>
        <v>Đúng</v>
      </c>
      <c r="Y9" s="90" t="str">
        <f t="shared" si="5"/>
        <v>Đúng</v>
      </c>
    </row>
    <row r="10" spans="1:27" s="5" customFormat="1" ht="21" customHeight="1" x14ac:dyDescent="0.2">
      <c r="A10" s="140"/>
      <c r="B10" s="166" t="s">
        <v>241</v>
      </c>
      <c r="C10" s="139">
        <f t="shared" si="1"/>
        <v>0</v>
      </c>
      <c r="D10" s="74"/>
      <c r="E10" s="74"/>
      <c r="F10" s="74"/>
      <c r="G10" s="334"/>
      <c r="H10" s="74"/>
      <c r="I10" s="363"/>
      <c r="J10" s="363"/>
      <c r="K10" s="363"/>
      <c r="L10" s="74"/>
      <c r="M10" s="74"/>
      <c r="N10" s="74"/>
      <c r="O10" s="74"/>
      <c r="P10" s="74"/>
      <c r="Q10" s="74"/>
      <c r="R10" s="366"/>
      <c r="S10" s="364"/>
      <c r="T10" s="364"/>
      <c r="U10" s="364"/>
      <c r="V10" s="90" t="str">
        <f t="shared" si="2"/>
        <v>Đúng</v>
      </c>
      <c r="W10" s="90" t="str">
        <f t="shared" si="3"/>
        <v>Đúng</v>
      </c>
      <c r="X10" s="90" t="str">
        <f t="shared" si="4"/>
        <v>Đúng</v>
      </c>
      <c r="Y10" s="90" t="str">
        <f t="shared" si="5"/>
        <v>Đúng</v>
      </c>
    </row>
    <row r="11" spans="1:27" s="5" customFormat="1" ht="21" customHeight="1" x14ac:dyDescent="0.2">
      <c r="A11" s="140"/>
      <c r="B11" s="166" t="s">
        <v>9</v>
      </c>
      <c r="C11" s="139">
        <f t="shared" si="1"/>
        <v>0</v>
      </c>
      <c r="D11" s="74"/>
      <c r="E11" s="74"/>
      <c r="F11" s="74"/>
      <c r="G11" s="74"/>
      <c r="H11" s="74"/>
      <c r="I11" s="74"/>
      <c r="J11" s="74"/>
      <c r="K11" s="74"/>
      <c r="L11" s="74"/>
      <c r="M11" s="74"/>
      <c r="N11" s="74"/>
      <c r="O11" s="74"/>
      <c r="P11" s="74"/>
      <c r="Q11" s="74"/>
      <c r="R11" s="366"/>
      <c r="S11" s="74"/>
      <c r="T11" s="74"/>
      <c r="U11" s="74"/>
      <c r="V11" s="90" t="str">
        <f t="shared" si="2"/>
        <v>Đúng</v>
      </c>
      <c r="W11" s="90" t="str">
        <f t="shared" si="3"/>
        <v>Đúng</v>
      </c>
      <c r="X11" s="90" t="str">
        <f t="shared" si="4"/>
        <v>Đúng</v>
      </c>
      <c r="Y11" s="90" t="str">
        <f t="shared" si="5"/>
        <v>Đúng</v>
      </c>
    </row>
    <row r="12" spans="1:27" s="5" customFormat="1" ht="21" customHeight="1" x14ac:dyDescent="0.2">
      <c r="A12" s="167"/>
      <c r="B12" s="168" t="s">
        <v>238</v>
      </c>
      <c r="C12" s="139">
        <f t="shared" si="1"/>
        <v>0</v>
      </c>
      <c r="D12" s="353"/>
      <c r="E12" s="353"/>
      <c r="F12" s="353"/>
      <c r="G12" s="353"/>
      <c r="H12" s="353"/>
      <c r="I12" s="353"/>
      <c r="J12" s="353"/>
      <c r="K12" s="353"/>
      <c r="L12" s="353"/>
      <c r="M12" s="353"/>
      <c r="N12" s="353"/>
      <c r="O12" s="353"/>
      <c r="P12" s="353"/>
      <c r="Q12" s="74"/>
      <c r="R12" s="366"/>
      <c r="S12" s="353"/>
      <c r="T12" s="353"/>
      <c r="U12" s="353"/>
      <c r="V12" s="90" t="str">
        <f t="shared" si="2"/>
        <v>Đúng</v>
      </c>
      <c r="W12" s="90" t="str">
        <f t="shared" si="3"/>
        <v>Đúng</v>
      </c>
      <c r="X12" s="90" t="str">
        <f t="shared" si="4"/>
        <v>Đúng</v>
      </c>
      <c r="Y12" s="90" t="str">
        <f t="shared" si="5"/>
        <v>Đúng</v>
      </c>
    </row>
    <row r="13" spans="1:27" s="5" customFormat="1" ht="21" customHeight="1" x14ac:dyDescent="0.2">
      <c r="A13" s="169"/>
      <c r="B13" s="170" t="s">
        <v>239</v>
      </c>
      <c r="C13" s="141">
        <f t="shared" si="1"/>
        <v>0</v>
      </c>
      <c r="D13" s="76"/>
      <c r="E13" s="76"/>
      <c r="F13" s="76"/>
      <c r="G13" s="76"/>
      <c r="H13" s="76"/>
      <c r="I13" s="76"/>
      <c r="J13" s="76"/>
      <c r="K13" s="76"/>
      <c r="L13" s="76"/>
      <c r="M13" s="76"/>
      <c r="N13" s="76"/>
      <c r="O13" s="76"/>
      <c r="P13" s="76"/>
      <c r="Q13" s="76"/>
      <c r="R13" s="367"/>
      <c r="S13" s="76"/>
      <c r="T13" s="76"/>
      <c r="U13" s="76"/>
      <c r="V13" s="90" t="str">
        <f t="shared" si="2"/>
        <v>Đúng</v>
      </c>
      <c r="W13" s="90" t="str">
        <f t="shared" si="3"/>
        <v>Đúng</v>
      </c>
      <c r="X13" s="90" t="str">
        <f t="shared" si="4"/>
        <v>Đúng</v>
      </c>
      <c r="Y13" s="90" t="str">
        <f t="shared" si="5"/>
        <v>Đúng</v>
      </c>
    </row>
    <row r="14" spans="1:27" s="5" customFormat="1" ht="21" customHeight="1" x14ac:dyDescent="0.2">
      <c r="A14" s="161" t="s">
        <v>23</v>
      </c>
      <c r="B14" s="171" t="s">
        <v>384</v>
      </c>
      <c r="C14" s="292">
        <f t="shared" si="1"/>
        <v>0</v>
      </c>
      <c r="D14" s="292">
        <f>SUM(D15:D18)</f>
        <v>0</v>
      </c>
      <c r="E14" s="292">
        <f t="shared" ref="E14:N14" si="6">SUM(E15:E18)</f>
        <v>0</v>
      </c>
      <c r="F14" s="292">
        <f t="shared" si="6"/>
        <v>0</v>
      </c>
      <c r="G14" s="292">
        <f t="shared" si="6"/>
        <v>0</v>
      </c>
      <c r="H14" s="292">
        <f t="shared" si="6"/>
        <v>0</v>
      </c>
      <c r="I14" s="292">
        <f t="shared" si="6"/>
        <v>0</v>
      </c>
      <c r="J14" s="292">
        <f t="shared" si="6"/>
        <v>0</v>
      </c>
      <c r="K14" s="292">
        <f t="shared" si="6"/>
        <v>0</v>
      </c>
      <c r="L14" s="292">
        <f t="shared" si="6"/>
        <v>0</v>
      </c>
      <c r="M14" s="292">
        <f t="shared" si="6"/>
        <v>0</v>
      </c>
      <c r="N14" s="292">
        <f t="shared" si="6"/>
        <v>0</v>
      </c>
      <c r="O14" s="332"/>
      <c r="P14" s="332"/>
      <c r="Q14" s="332"/>
      <c r="R14" s="332"/>
      <c r="S14" s="332"/>
      <c r="T14" s="332"/>
      <c r="U14" s="332"/>
      <c r="V14" s="61"/>
      <c r="W14" s="61"/>
      <c r="X14" s="61"/>
      <c r="Y14" s="61"/>
    </row>
    <row r="15" spans="1:27" s="5" customFormat="1" ht="21" customHeight="1" x14ac:dyDescent="0.2">
      <c r="A15" s="140"/>
      <c r="B15" s="138" t="s">
        <v>367</v>
      </c>
      <c r="C15" s="136">
        <f t="shared" si="1"/>
        <v>0</v>
      </c>
      <c r="D15" s="74"/>
      <c r="E15" s="74"/>
      <c r="F15" s="353"/>
      <c r="G15" s="353"/>
      <c r="H15" s="365"/>
      <c r="I15" s="365"/>
      <c r="J15" s="365"/>
      <c r="K15" s="365"/>
      <c r="L15" s="365"/>
      <c r="M15" s="365"/>
      <c r="N15" s="365"/>
      <c r="O15" s="333"/>
      <c r="P15" s="333"/>
      <c r="Q15" s="333"/>
      <c r="R15" s="333"/>
      <c r="S15" s="333"/>
      <c r="T15" s="333"/>
      <c r="U15" s="333"/>
      <c r="V15" s="90" t="str">
        <f>IF(AND(H15&lt;=C15,I15&lt;=C15,J15&lt;=C15,K15&lt;=C15,L15&lt;=C15,M15&lt;=C15,N15&lt;=C15),"Đúng","Sai")</f>
        <v>Đúng</v>
      </c>
      <c r="W15" s="90"/>
      <c r="X15" s="90"/>
      <c r="Y15" s="61"/>
      <c r="AA15" s="90"/>
    </row>
    <row r="16" spans="1:27" s="5" customFormat="1" ht="21" customHeight="1" x14ac:dyDescent="0.2">
      <c r="A16" s="140"/>
      <c r="B16" s="138" t="s">
        <v>166</v>
      </c>
      <c r="C16" s="139">
        <f t="shared" si="1"/>
        <v>0</v>
      </c>
      <c r="D16" s="74"/>
      <c r="E16" s="74"/>
      <c r="F16" s="353"/>
      <c r="G16" s="353"/>
      <c r="H16" s="365"/>
      <c r="I16" s="365"/>
      <c r="J16" s="365"/>
      <c r="K16" s="365"/>
      <c r="L16" s="365"/>
      <c r="M16" s="365"/>
      <c r="N16" s="365"/>
      <c r="O16" s="333"/>
      <c r="P16" s="333"/>
      <c r="Q16" s="333"/>
      <c r="R16" s="333"/>
      <c r="S16" s="333"/>
      <c r="T16" s="333"/>
      <c r="U16" s="333"/>
      <c r="V16" s="90" t="str">
        <f t="shared" ref="V16:V22" si="7">IF(AND(H16&lt;=C16,I16&lt;=C16,J16&lt;=C16,K16&lt;=C16,L16&lt;=C16,M16&lt;=C16,N16&lt;=C16),"Đúng","Sai")</f>
        <v>Đúng</v>
      </c>
      <c r="W16" s="90"/>
      <c r="X16" s="90"/>
      <c r="Y16" s="61"/>
      <c r="AA16" s="90"/>
    </row>
    <row r="17" spans="1:27" s="5" customFormat="1" ht="21" customHeight="1" x14ac:dyDescent="0.2">
      <c r="A17" s="140"/>
      <c r="B17" s="138" t="s">
        <v>167</v>
      </c>
      <c r="C17" s="139">
        <f t="shared" si="1"/>
        <v>0</v>
      </c>
      <c r="D17" s="74"/>
      <c r="E17" s="74"/>
      <c r="F17" s="74"/>
      <c r="G17" s="74"/>
      <c r="H17" s="74"/>
      <c r="I17" s="74"/>
      <c r="J17" s="74"/>
      <c r="K17" s="74"/>
      <c r="L17" s="74"/>
      <c r="M17" s="74"/>
      <c r="N17" s="74"/>
      <c r="O17" s="333"/>
      <c r="P17" s="333"/>
      <c r="Q17" s="333"/>
      <c r="R17" s="333"/>
      <c r="S17" s="333"/>
      <c r="T17" s="333"/>
      <c r="U17" s="333"/>
      <c r="V17" s="90" t="str">
        <f t="shared" si="7"/>
        <v>Đúng</v>
      </c>
      <c r="W17" s="90"/>
      <c r="X17" s="90"/>
      <c r="Y17" s="61"/>
      <c r="Z17" s="90"/>
      <c r="AA17" s="90"/>
    </row>
    <row r="18" spans="1:27" s="5" customFormat="1" ht="21" customHeight="1" x14ac:dyDescent="0.2">
      <c r="A18" s="140"/>
      <c r="B18" s="138" t="s">
        <v>168</v>
      </c>
      <c r="C18" s="139">
        <f t="shared" si="1"/>
        <v>0</v>
      </c>
      <c r="D18" s="74"/>
      <c r="E18" s="74"/>
      <c r="F18" s="74"/>
      <c r="G18" s="74"/>
      <c r="H18" s="74"/>
      <c r="I18" s="74"/>
      <c r="J18" s="74"/>
      <c r="K18" s="74"/>
      <c r="L18" s="74"/>
      <c r="M18" s="74"/>
      <c r="N18" s="74"/>
      <c r="O18" s="333"/>
      <c r="P18" s="333"/>
      <c r="Q18" s="333"/>
      <c r="R18" s="333"/>
      <c r="S18" s="333"/>
      <c r="T18" s="333"/>
      <c r="U18" s="333"/>
      <c r="V18" s="90" t="str">
        <f t="shared" si="7"/>
        <v>Đúng</v>
      </c>
      <c r="W18" s="90"/>
      <c r="X18" s="90"/>
      <c r="Y18" s="61"/>
      <c r="Z18" s="90"/>
      <c r="AA18" s="90"/>
    </row>
    <row r="19" spans="1:27" s="5" customFormat="1" ht="26.25" customHeight="1" x14ac:dyDescent="0.2">
      <c r="A19" s="140"/>
      <c r="B19" s="138" t="s">
        <v>468</v>
      </c>
      <c r="C19" s="139">
        <f t="shared" si="1"/>
        <v>0</v>
      </c>
      <c r="D19" s="74"/>
      <c r="E19" s="74"/>
      <c r="F19" s="353"/>
      <c r="G19" s="353"/>
      <c r="H19" s="365"/>
      <c r="I19" s="365"/>
      <c r="J19" s="365"/>
      <c r="K19" s="365"/>
      <c r="L19" s="365"/>
      <c r="M19" s="365"/>
      <c r="N19" s="365"/>
      <c r="O19" s="333"/>
      <c r="P19" s="333"/>
      <c r="Q19" s="333"/>
      <c r="R19" s="333"/>
      <c r="S19" s="333"/>
      <c r="T19" s="333"/>
      <c r="U19" s="333"/>
      <c r="V19" s="90" t="str">
        <f t="shared" si="7"/>
        <v>Đúng</v>
      </c>
      <c r="W19" s="90"/>
      <c r="X19" s="90"/>
      <c r="Y19" s="61"/>
      <c r="Z19" s="90"/>
      <c r="AA19" s="90"/>
    </row>
    <row r="20" spans="1:27" s="5" customFormat="1" ht="21" customHeight="1" x14ac:dyDescent="0.2">
      <c r="A20" s="140"/>
      <c r="B20" s="138" t="s">
        <v>17</v>
      </c>
      <c r="C20" s="139">
        <f t="shared" si="1"/>
        <v>0</v>
      </c>
      <c r="D20" s="74"/>
      <c r="E20" s="74"/>
      <c r="F20" s="74"/>
      <c r="G20" s="74"/>
      <c r="H20" s="356"/>
      <c r="I20" s="356"/>
      <c r="J20" s="356"/>
      <c r="K20" s="356"/>
      <c r="L20" s="356"/>
      <c r="M20" s="356"/>
      <c r="N20" s="356"/>
      <c r="O20" s="334"/>
      <c r="P20" s="334"/>
      <c r="Q20" s="334"/>
      <c r="R20" s="334"/>
      <c r="S20" s="334"/>
      <c r="T20" s="334"/>
      <c r="U20" s="334"/>
      <c r="V20" s="90" t="str">
        <f t="shared" si="7"/>
        <v>Đúng</v>
      </c>
      <c r="W20" s="90"/>
      <c r="X20" s="90"/>
      <c r="Y20" s="90"/>
      <c r="Z20" s="90"/>
      <c r="AA20" s="90"/>
    </row>
    <row r="21" spans="1:27" s="5" customFormat="1" ht="21" customHeight="1" x14ac:dyDescent="0.2">
      <c r="A21" s="169"/>
      <c r="B21" s="172" t="s">
        <v>18</v>
      </c>
      <c r="C21" s="141">
        <f t="shared" si="1"/>
        <v>0</v>
      </c>
      <c r="D21" s="76"/>
      <c r="E21" s="76"/>
      <c r="F21" s="76"/>
      <c r="G21" s="76"/>
      <c r="H21" s="359"/>
      <c r="I21" s="359"/>
      <c r="J21" s="359"/>
      <c r="K21" s="359"/>
      <c r="L21" s="359"/>
      <c r="M21" s="359"/>
      <c r="N21" s="359"/>
      <c r="O21" s="335"/>
      <c r="P21" s="335"/>
      <c r="Q21" s="335"/>
      <c r="R21" s="335"/>
      <c r="S21" s="335"/>
      <c r="T21" s="335"/>
      <c r="U21" s="335"/>
      <c r="V21" s="90" t="str">
        <f t="shared" si="7"/>
        <v>Đúng</v>
      </c>
      <c r="W21" s="90"/>
      <c r="X21" s="90"/>
      <c r="Y21" s="90"/>
      <c r="Z21" s="90"/>
      <c r="AA21" s="90"/>
    </row>
    <row r="22" spans="1:27" s="5" customFormat="1" ht="21" customHeight="1" x14ac:dyDescent="0.2">
      <c r="A22" s="161"/>
      <c r="B22" s="171" t="s">
        <v>172</v>
      </c>
      <c r="C22" s="141">
        <f t="shared" si="1"/>
        <v>0</v>
      </c>
      <c r="D22" s="361"/>
      <c r="E22" s="361"/>
      <c r="F22" s="361"/>
      <c r="G22" s="361"/>
      <c r="H22" s="682"/>
      <c r="I22" s="682"/>
      <c r="J22" s="682"/>
      <c r="K22" s="682"/>
      <c r="L22" s="682"/>
      <c r="M22" s="682"/>
      <c r="N22" s="682"/>
      <c r="O22" s="362"/>
      <c r="P22" s="362"/>
      <c r="Q22" s="362"/>
      <c r="R22" s="362"/>
      <c r="S22" s="362"/>
      <c r="T22" s="362"/>
      <c r="U22" s="362"/>
      <c r="V22" s="90" t="str">
        <f t="shared" si="7"/>
        <v>Đúng</v>
      </c>
      <c r="W22" s="90"/>
      <c r="X22" s="90"/>
      <c r="Y22" s="90"/>
      <c r="Z22" s="90"/>
      <c r="AA22" s="90"/>
    </row>
    <row r="23" spans="1:27" x14ac:dyDescent="0.25">
      <c r="Y23" s="90"/>
      <c r="Z23" s="90"/>
      <c r="AA23" s="90"/>
    </row>
    <row r="24" spans="1:27" x14ac:dyDescent="0.25">
      <c r="B24" s="8"/>
      <c r="C24" s="90" t="str">
        <f t="shared" ref="C24:N24" si="8">IF(C7=C14,"Đúng","Sai")</f>
        <v>Đúng</v>
      </c>
      <c r="D24" s="90" t="str">
        <f t="shared" si="8"/>
        <v>Đúng</v>
      </c>
      <c r="E24" s="90" t="str">
        <f t="shared" si="8"/>
        <v>Đúng</v>
      </c>
      <c r="F24" s="90" t="str">
        <f t="shared" si="8"/>
        <v>Đúng</v>
      </c>
      <c r="G24" s="90" t="str">
        <f t="shared" si="8"/>
        <v>Đúng</v>
      </c>
      <c r="H24" s="90" t="str">
        <f t="shared" si="8"/>
        <v>Đúng</v>
      </c>
      <c r="I24" s="90" t="str">
        <f t="shared" si="8"/>
        <v>Đúng</v>
      </c>
      <c r="J24" s="90" t="str">
        <f t="shared" si="8"/>
        <v>Đúng</v>
      </c>
      <c r="K24" s="90" t="str">
        <f t="shared" si="8"/>
        <v>Đúng</v>
      </c>
      <c r="L24" s="90" t="str">
        <f t="shared" si="8"/>
        <v>Đúng</v>
      </c>
      <c r="M24" s="90" t="str">
        <f t="shared" si="8"/>
        <v>Đúng</v>
      </c>
      <c r="N24" s="90" t="str">
        <f t="shared" si="8"/>
        <v>Đúng</v>
      </c>
      <c r="O24" s="90"/>
      <c r="P24" s="90"/>
      <c r="Q24" s="90"/>
      <c r="R24" s="90"/>
      <c r="S24" s="90"/>
      <c r="T24" s="90"/>
      <c r="U24" s="90"/>
      <c r="V24" s="263"/>
      <c r="W24" s="263"/>
      <c r="X24" s="263"/>
      <c r="Y24" s="90"/>
      <c r="Z24" s="90"/>
    </row>
    <row r="25" spans="1:27" x14ac:dyDescent="0.25">
      <c r="B25" s="8"/>
      <c r="C25" s="90" t="str">
        <f>IF(C18=C19+C20,"Đúng","Sai")</f>
        <v>Đúng</v>
      </c>
      <c r="D25" s="90" t="str">
        <f t="shared" ref="D25:N25" si="9">IF(D18=D19+D20,"Đúng","Sai")</f>
        <v>Đúng</v>
      </c>
      <c r="E25" s="90" t="str">
        <f t="shared" si="9"/>
        <v>Đúng</v>
      </c>
      <c r="F25" s="90" t="str">
        <f t="shared" si="9"/>
        <v>Đúng</v>
      </c>
      <c r="G25" s="90" t="str">
        <f t="shared" si="9"/>
        <v>Đúng</v>
      </c>
      <c r="H25" s="90" t="str">
        <f t="shared" si="9"/>
        <v>Đúng</v>
      </c>
      <c r="I25" s="90" t="str">
        <f t="shared" si="9"/>
        <v>Đúng</v>
      </c>
      <c r="J25" s="90" t="str">
        <f t="shared" si="9"/>
        <v>Đúng</v>
      </c>
      <c r="K25" s="90" t="str">
        <f t="shared" si="9"/>
        <v>Đúng</v>
      </c>
      <c r="L25" s="90" t="str">
        <f t="shared" si="9"/>
        <v>Đúng</v>
      </c>
      <c r="M25" s="90" t="str">
        <f t="shared" si="9"/>
        <v>Đúng</v>
      </c>
      <c r="N25" s="90" t="str">
        <f t="shared" si="9"/>
        <v>Đúng</v>
      </c>
      <c r="O25" s="90"/>
      <c r="P25" s="90"/>
      <c r="Q25" s="90"/>
      <c r="R25" s="90"/>
      <c r="S25" s="90"/>
      <c r="T25" s="90"/>
      <c r="U25" s="90"/>
      <c r="V25" s="263"/>
      <c r="W25" s="263"/>
      <c r="X25" s="263"/>
      <c r="Y25" s="90"/>
      <c r="Z25" s="90"/>
    </row>
    <row r="26" spans="1:27" x14ac:dyDescent="0.25">
      <c r="B26" s="8"/>
      <c r="C26" s="90" t="str">
        <f>IF(C21&lt;=C20,"Đúng","Sai")</f>
        <v>Đúng</v>
      </c>
      <c r="D26" s="90" t="str">
        <f t="shared" ref="D26:N26" si="10">IF(D21&lt;=D20,"Đúng","Sai")</f>
        <v>Đúng</v>
      </c>
      <c r="E26" s="90" t="str">
        <f t="shared" si="10"/>
        <v>Đúng</v>
      </c>
      <c r="F26" s="90" t="str">
        <f t="shared" si="10"/>
        <v>Đúng</v>
      </c>
      <c r="G26" s="90" t="str">
        <f t="shared" si="10"/>
        <v>Đúng</v>
      </c>
      <c r="H26" s="90" t="str">
        <f t="shared" si="10"/>
        <v>Đúng</v>
      </c>
      <c r="I26" s="90" t="str">
        <f t="shared" si="10"/>
        <v>Đúng</v>
      </c>
      <c r="J26" s="90" t="str">
        <f t="shared" si="10"/>
        <v>Đúng</v>
      </c>
      <c r="K26" s="90" t="str">
        <f t="shared" si="10"/>
        <v>Đúng</v>
      </c>
      <c r="L26" s="90" t="str">
        <f t="shared" si="10"/>
        <v>Đúng</v>
      </c>
      <c r="M26" s="90" t="str">
        <f t="shared" si="10"/>
        <v>Đúng</v>
      </c>
      <c r="N26" s="90" t="str">
        <f t="shared" si="10"/>
        <v>Đúng</v>
      </c>
      <c r="O26" s="90"/>
      <c r="P26" s="90"/>
      <c r="Q26" s="90"/>
      <c r="R26" s="90"/>
      <c r="S26" s="90"/>
      <c r="T26" s="90"/>
      <c r="U26" s="90"/>
      <c r="V26" s="263"/>
      <c r="W26" s="263"/>
      <c r="X26" s="263"/>
      <c r="Y26" s="90"/>
    </row>
    <row r="27" spans="1:27" x14ac:dyDescent="0.25">
      <c r="B27" s="8"/>
      <c r="C27" s="90" t="str">
        <f t="shared" ref="C27:N27" si="11">IF(C22&lt;=C7,"Đúng","Sai")</f>
        <v>Đúng</v>
      </c>
      <c r="D27" s="90" t="str">
        <f t="shared" si="11"/>
        <v>Đúng</v>
      </c>
      <c r="E27" s="90" t="str">
        <f t="shared" si="11"/>
        <v>Đúng</v>
      </c>
      <c r="F27" s="90" t="str">
        <f t="shared" si="11"/>
        <v>Đúng</v>
      </c>
      <c r="G27" s="90" t="str">
        <f t="shared" si="11"/>
        <v>Đúng</v>
      </c>
      <c r="H27" s="90" t="str">
        <f t="shared" si="11"/>
        <v>Đúng</v>
      </c>
      <c r="I27" s="90" t="str">
        <f t="shared" si="11"/>
        <v>Đúng</v>
      </c>
      <c r="J27" s="90" t="str">
        <f t="shared" si="11"/>
        <v>Đúng</v>
      </c>
      <c r="K27" s="90" t="str">
        <f t="shared" si="11"/>
        <v>Đúng</v>
      </c>
      <c r="L27" s="90" t="str">
        <f t="shared" si="11"/>
        <v>Đúng</v>
      </c>
      <c r="M27" s="90" t="str">
        <f t="shared" si="11"/>
        <v>Đúng</v>
      </c>
      <c r="N27" s="90" t="str">
        <f t="shared" si="11"/>
        <v>Đúng</v>
      </c>
      <c r="O27" s="90"/>
      <c r="P27" s="90"/>
      <c r="Q27" s="90"/>
      <c r="R27" s="90"/>
      <c r="S27" s="90"/>
      <c r="T27" s="90"/>
      <c r="U27" s="90"/>
      <c r="V27" s="263"/>
      <c r="W27" s="263"/>
      <c r="X27" s="263"/>
      <c r="Y27" s="90"/>
    </row>
    <row r="28" spans="1:27" x14ac:dyDescent="0.25">
      <c r="B28" s="8"/>
      <c r="C28" s="90" t="str">
        <f>IF(O7=C15,"Đúng","Sai")</f>
        <v>Đúng</v>
      </c>
      <c r="D28" s="263"/>
      <c r="E28" s="263"/>
      <c r="F28" s="263"/>
      <c r="G28" s="263"/>
      <c r="H28" s="263"/>
      <c r="I28" s="263"/>
      <c r="J28" s="263"/>
      <c r="K28" s="263"/>
      <c r="L28" s="263"/>
      <c r="M28" s="263"/>
      <c r="N28" s="263"/>
      <c r="O28" s="264"/>
      <c r="P28" s="264"/>
      <c r="Q28" s="263"/>
      <c r="R28" s="263"/>
      <c r="S28" s="263"/>
      <c r="T28" s="263"/>
      <c r="U28" s="263"/>
      <c r="V28" s="263"/>
      <c r="W28" s="263"/>
      <c r="X28" s="263"/>
      <c r="Y28" s="90"/>
    </row>
    <row r="29" spans="1:27" x14ac:dyDescent="0.25">
      <c r="B29" s="8"/>
      <c r="C29" s="90" t="str">
        <f>IF(P7=C16,"Đúng","Sai")</f>
        <v>Đúng</v>
      </c>
      <c r="D29" s="263"/>
      <c r="E29" s="263"/>
      <c r="F29" s="263"/>
      <c r="G29" s="263"/>
      <c r="H29" s="263"/>
      <c r="I29" s="263"/>
      <c r="J29" s="263"/>
      <c r="K29" s="263"/>
      <c r="L29" s="263"/>
      <c r="M29" s="263"/>
      <c r="N29" s="263"/>
      <c r="O29" s="263"/>
      <c r="P29" s="263"/>
      <c r="Q29" s="263"/>
      <c r="R29" s="263"/>
      <c r="S29" s="263"/>
      <c r="T29" s="263"/>
      <c r="U29" s="263"/>
      <c r="V29" s="263"/>
      <c r="W29" s="263"/>
      <c r="X29" s="263"/>
      <c r="Y29" s="90"/>
    </row>
    <row r="30" spans="1:27" x14ac:dyDescent="0.25">
      <c r="B30" s="8"/>
      <c r="C30" s="90" t="str">
        <f>IF(Q7=C17,"Đúng","Sai")</f>
        <v>Đúng</v>
      </c>
      <c r="D30" s="263"/>
      <c r="E30" s="263"/>
      <c r="F30" s="263"/>
      <c r="G30" s="263"/>
      <c r="H30" s="263"/>
      <c r="I30" s="263"/>
      <c r="J30" s="263"/>
      <c r="K30" s="263"/>
      <c r="L30" s="263"/>
      <c r="M30" s="263"/>
      <c r="N30" s="263"/>
      <c r="O30" s="263"/>
      <c r="P30" s="263"/>
      <c r="Q30" s="263"/>
      <c r="R30" s="263"/>
      <c r="S30" s="263"/>
      <c r="T30" s="263"/>
      <c r="U30" s="263"/>
      <c r="V30" s="263"/>
      <c r="W30" s="263"/>
      <c r="X30" s="263"/>
    </row>
    <row r="31" spans="1:27" x14ac:dyDescent="0.25">
      <c r="B31" s="8"/>
      <c r="C31" s="90" t="str">
        <f>IF(R7=C18,"Đúng","Sai")</f>
        <v>Đúng</v>
      </c>
      <c r="D31" s="263"/>
      <c r="E31" s="263"/>
      <c r="F31" s="263"/>
      <c r="G31" s="263"/>
      <c r="H31" s="263"/>
      <c r="I31" s="263"/>
      <c r="J31" s="263"/>
      <c r="K31" s="263"/>
      <c r="L31" s="263"/>
      <c r="M31" s="263"/>
      <c r="N31" s="263"/>
      <c r="O31" s="263"/>
      <c r="P31" s="263"/>
      <c r="Q31" s="263"/>
      <c r="R31" s="263"/>
      <c r="S31" s="263"/>
      <c r="T31" s="263"/>
      <c r="U31" s="263"/>
      <c r="V31" s="263"/>
      <c r="W31" s="263"/>
      <c r="X31" s="263"/>
    </row>
    <row r="32" spans="1:27" x14ac:dyDescent="0.25">
      <c r="B32" s="8"/>
      <c r="C32" s="90" t="str">
        <f>IF(S7=C19,"Đúng","Sai")</f>
        <v>Đúng</v>
      </c>
      <c r="D32" s="263"/>
      <c r="E32" s="263"/>
      <c r="F32" s="263"/>
      <c r="G32" s="263"/>
      <c r="H32" s="263"/>
      <c r="I32" s="263"/>
      <c r="J32" s="263"/>
      <c r="K32" s="263"/>
      <c r="L32" s="263"/>
      <c r="M32" s="263"/>
      <c r="N32" s="263"/>
      <c r="O32" s="263"/>
      <c r="P32" s="263"/>
      <c r="Q32" s="263"/>
      <c r="R32" s="263"/>
      <c r="S32" s="263"/>
      <c r="T32" s="263"/>
      <c r="U32" s="263"/>
      <c r="V32" s="263"/>
      <c r="W32" s="263"/>
      <c r="X32" s="263"/>
    </row>
    <row r="33" spans="2:24" x14ac:dyDescent="0.25">
      <c r="B33" s="8"/>
      <c r="C33" s="90" t="str">
        <f>IF(T7=C20,"Đúng","Sai")</f>
        <v>Đúng</v>
      </c>
      <c r="D33" s="263"/>
      <c r="E33" s="263"/>
      <c r="F33" s="263"/>
      <c r="G33" s="263"/>
      <c r="H33" s="263"/>
      <c r="I33" s="263"/>
      <c r="J33" s="263"/>
      <c r="K33" s="263"/>
      <c r="L33" s="263"/>
      <c r="M33" s="263"/>
      <c r="N33" s="263"/>
      <c r="O33" s="263"/>
      <c r="P33" s="263"/>
      <c r="Q33" s="263"/>
      <c r="R33" s="263"/>
      <c r="S33" s="263"/>
      <c r="T33" s="263"/>
      <c r="U33" s="263"/>
      <c r="V33" s="263"/>
      <c r="W33" s="263"/>
      <c r="X33" s="263"/>
    </row>
    <row r="34" spans="2:24" x14ac:dyDescent="0.25">
      <c r="B34" s="8"/>
      <c r="C34" s="90" t="str">
        <f>IF(U7=C21,"Đúng","Sai")</f>
        <v>Đúng</v>
      </c>
      <c r="D34" s="263"/>
      <c r="E34" s="263"/>
      <c r="F34" s="263"/>
      <c r="G34" s="263"/>
      <c r="H34" s="263"/>
      <c r="I34" s="263"/>
      <c r="J34" s="263"/>
      <c r="K34" s="263"/>
      <c r="L34" s="263"/>
      <c r="M34" s="263"/>
      <c r="N34" s="263"/>
      <c r="O34" s="263"/>
      <c r="P34" s="263"/>
      <c r="Q34" s="263"/>
      <c r="R34" s="263"/>
      <c r="S34" s="263"/>
      <c r="T34" s="263"/>
      <c r="U34" s="263"/>
      <c r="V34" s="263"/>
      <c r="W34" s="263"/>
      <c r="X34" s="263"/>
    </row>
    <row r="35" spans="2:24" x14ac:dyDescent="0.25">
      <c r="B35" s="8"/>
      <c r="C35" s="78"/>
      <c r="D35" s="8"/>
      <c r="E35" s="8"/>
      <c r="F35" s="8"/>
      <c r="G35" s="8"/>
      <c r="H35" s="8"/>
      <c r="I35" s="8"/>
      <c r="J35" s="8"/>
      <c r="K35" s="8"/>
      <c r="L35" s="8"/>
      <c r="M35" s="8"/>
      <c r="N35" s="8"/>
      <c r="O35" s="8"/>
      <c r="P35" s="8"/>
      <c r="Q35" s="8"/>
      <c r="R35" s="8"/>
      <c r="S35" s="8"/>
      <c r="T35" s="8"/>
      <c r="U35" s="8"/>
      <c r="V35" s="263"/>
      <c r="W35" s="263"/>
      <c r="X35" s="263"/>
    </row>
    <row r="36" spans="2:24" x14ac:dyDescent="0.25">
      <c r="C36" s="80"/>
    </row>
  </sheetData>
  <sheetProtection formatCells="0" formatColumns="0" formatRows="0"/>
  <mergeCells count="25">
    <mergeCell ref="J4:J5"/>
    <mergeCell ref="A1:R1"/>
    <mergeCell ref="S1:U1"/>
    <mergeCell ref="A3:A5"/>
    <mergeCell ref="B3:B5"/>
    <mergeCell ref="C3:C5"/>
    <mergeCell ref="D3:G3"/>
    <mergeCell ref="H3:N3"/>
    <mergeCell ref="O3:U3"/>
    <mergeCell ref="D4:D5"/>
    <mergeCell ref="E4:E5"/>
    <mergeCell ref="F4:F5"/>
    <mergeCell ref="G4:G5"/>
    <mergeCell ref="H4:H5"/>
    <mergeCell ref="I4:I5"/>
    <mergeCell ref="O2:U2"/>
    <mergeCell ref="R4:R5"/>
    <mergeCell ref="S4:U4"/>
    <mergeCell ref="K4:K5"/>
    <mergeCell ref="L4:L5"/>
    <mergeCell ref="M4:M5"/>
    <mergeCell ref="N4:N5"/>
    <mergeCell ref="O4:O5"/>
    <mergeCell ref="Q4:Q5"/>
    <mergeCell ref="P4:P5"/>
  </mergeCells>
  <conditionalFormatting sqref="V23:X1048576 V1:X6 V14:X14">
    <cfRule type="cellIs" dxfId="16" priority="11" operator="equal">
      <formula>"Đúng"</formula>
    </cfRule>
  </conditionalFormatting>
  <conditionalFormatting sqref="V7:Y13 V15:X22">
    <cfRule type="cellIs" dxfId="15" priority="6" operator="equal">
      <formula>"Đúng"</formula>
    </cfRule>
  </conditionalFormatting>
  <conditionalFormatting sqref="Y20:Y29">
    <cfRule type="cellIs" dxfId="14" priority="4" operator="equal">
      <formula>"Đúng"</formula>
    </cfRule>
  </conditionalFormatting>
  <conditionalFormatting sqref="Z17:Z25">
    <cfRule type="cellIs" dxfId="13" priority="2" operator="equal">
      <formula>"Đúng"</formula>
    </cfRule>
  </conditionalFormatting>
  <conditionalFormatting sqref="AA15:AA23">
    <cfRule type="cellIs" dxfId="12" priority="1" operator="equal">
      <formula>"Đúng"</formula>
    </cfRule>
  </conditionalFormatting>
  <conditionalFormatting sqref="AA24:XFD25 A24:X29 Z26:XFD29 A30:XFD34">
    <cfRule type="cellIs" dxfId="11" priority="10" operator="equal">
      <formula>"Đúng"</formula>
    </cfRule>
  </conditionalFormatting>
  <printOptions horizontalCentered="1"/>
  <pageMargins left="0.43307086614173229" right="0.19685039370078741" top="0.23622047244094491" bottom="0.23622047244094491" header="0" footer="0"/>
  <pageSetup paperSize="9" scale="9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FF00"/>
    <pageSetUpPr fitToPage="1"/>
  </sheetPr>
  <dimension ref="A1:AB50"/>
  <sheetViews>
    <sheetView zoomScaleNormal="100" workbookViewId="0">
      <selection activeCell="R2" sqref="R2:X2"/>
    </sheetView>
  </sheetViews>
  <sheetFormatPr defaultColWidth="5.42578125" defaultRowHeight="15.75" x14ac:dyDescent="0.25"/>
  <cols>
    <col min="1" max="1" width="3.28515625" style="20" customWidth="1"/>
    <col min="2" max="2" width="30.7109375" style="2" customWidth="1"/>
    <col min="3" max="3" width="7.7109375" style="19" customWidth="1"/>
    <col min="4" max="4" width="6.28515625" style="2" customWidth="1"/>
    <col min="5" max="5" width="6.42578125" style="2" customWidth="1"/>
    <col min="6" max="6" width="6" style="2" customWidth="1"/>
    <col min="7" max="7" width="6.28515625" style="2" customWidth="1"/>
    <col min="8" max="8" width="6.42578125" style="2" customWidth="1"/>
    <col min="9" max="9" width="7.42578125" style="2" customWidth="1"/>
    <col min="10" max="10" width="6" style="2" customWidth="1"/>
    <col min="11" max="11" width="6.140625" style="2" customWidth="1"/>
    <col min="12" max="12" width="6.7109375" style="2" customWidth="1"/>
    <col min="13" max="13" width="6.42578125" style="2" customWidth="1"/>
    <col min="14" max="14" width="6" style="2" customWidth="1"/>
    <col min="15" max="15" width="5.85546875" style="2" customWidth="1"/>
    <col min="16" max="16" width="6.42578125" style="2" customWidth="1"/>
    <col min="17" max="17" width="6" style="2" customWidth="1"/>
    <col min="18" max="21" width="4.7109375" style="2" customWidth="1"/>
    <col min="22" max="22" width="6" style="2" customWidth="1"/>
    <col min="23" max="23" width="6.140625" style="2" customWidth="1"/>
    <col min="24" max="24" width="6.85546875" style="2" customWidth="1"/>
    <col min="25" max="27" width="6.42578125" style="263" customWidth="1"/>
    <col min="28" max="28" width="5.42578125" style="59" customWidth="1"/>
    <col min="29" max="257" width="5.42578125" style="2"/>
    <col min="258" max="258" width="4.140625" style="2" customWidth="1"/>
    <col min="259" max="259" width="25.85546875" style="2" customWidth="1"/>
    <col min="260" max="260" width="5.85546875" style="2" customWidth="1"/>
    <col min="261" max="261" width="6.7109375" style="2" customWidth="1"/>
    <col min="262" max="262" width="6.140625" style="2" customWidth="1"/>
    <col min="263" max="263" width="5.85546875" style="2" customWidth="1"/>
    <col min="264" max="264" width="6.140625" style="2" customWidth="1"/>
    <col min="265" max="265" width="6.7109375" style="2" customWidth="1"/>
    <col min="266" max="267" width="6.42578125" style="2" customWidth="1"/>
    <col min="268" max="268" width="6" style="2" customWidth="1"/>
    <col min="269" max="269" width="6.140625" style="2" customWidth="1"/>
    <col min="270" max="270" width="5.85546875" style="2" customWidth="1"/>
    <col min="271" max="271" width="6.140625" style="2" customWidth="1"/>
    <col min="272" max="273" width="6" style="2" customWidth="1"/>
    <col min="274" max="274" width="5.85546875" style="2" customWidth="1"/>
    <col min="275" max="275" width="6.42578125" style="2" customWidth="1"/>
    <col min="276" max="276" width="5.85546875" style="2" customWidth="1"/>
    <col min="277" max="277" width="6.140625" style="2" customWidth="1"/>
    <col min="278" max="278" width="6.42578125" style="2" customWidth="1"/>
    <col min="279" max="280" width="6" style="2" customWidth="1"/>
    <col min="281" max="281" width="6.140625" style="2" customWidth="1"/>
    <col min="282" max="282" width="6.85546875" style="2" customWidth="1"/>
    <col min="283" max="284" width="5.42578125" style="2" customWidth="1"/>
    <col min="285" max="513" width="5.42578125" style="2"/>
    <col min="514" max="514" width="4.140625" style="2" customWidth="1"/>
    <col min="515" max="515" width="25.85546875" style="2" customWidth="1"/>
    <col min="516" max="516" width="5.85546875" style="2" customWidth="1"/>
    <col min="517" max="517" width="6.7109375" style="2" customWidth="1"/>
    <col min="518" max="518" width="6.140625" style="2" customWidth="1"/>
    <col min="519" max="519" width="5.85546875" style="2" customWidth="1"/>
    <col min="520" max="520" width="6.140625" style="2" customWidth="1"/>
    <col min="521" max="521" width="6.7109375" style="2" customWidth="1"/>
    <col min="522" max="523" width="6.42578125" style="2" customWidth="1"/>
    <col min="524" max="524" width="6" style="2" customWidth="1"/>
    <col min="525" max="525" width="6.140625" style="2" customWidth="1"/>
    <col min="526" max="526" width="5.85546875" style="2" customWidth="1"/>
    <col min="527" max="527" width="6.140625" style="2" customWidth="1"/>
    <col min="528" max="529" width="6" style="2" customWidth="1"/>
    <col min="530" max="530" width="5.85546875" style="2" customWidth="1"/>
    <col min="531" max="531" width="6.42578125" style="2" customWidth="1"/>
    <col min="532" max="532" width="5.85546875" style="2" customWidth="1"/>
    <col min="533" max="533" width="6.140625" style="2" customWidth="1"/>
    <col min="534" max="534" width="6.42578125" style="2" customWidth="1"/>
    <col min="535" max="536" width="6" style="2" customWidth="1"/>
    <col min="537" max="537" width="6.140625" style="2" customWidth="1"/>
    <col min="538" max="538" width="6.85546875" style="2" customWidth="1"/>
    <col min="539" max="540" width="5.42578125" style="2" customWidth="1"/>
    <col min="541" max="769" width="5.42578125" style="2"/>
    <col min="770" max="770" width="4.140625" style="2" customWidth="1"/>
    <col min="771" max="771" width="25.85546875" style="2" customWidth="1"/>
    <col min="772" max="772" width="5.85546875" style="2" customWidth="1"/>
    <col min="773" max="773" width="6.7109375" style="2" customWidth="1"/>
    <col min="774" max="774" width="6.140625" style="2" customWidth="1"/>
    <col min="775" max="775" width="5.85546875" style="2" customWidth="1"/>
    <col min="776" max="776" width="6.140625" style="2" customWidth="1"/>
    <col min="777" max="777" width="6.7109375" style="2" customWidth="1"/>
    <col min="778" max="779" width="6.42578125" style="2" customWidth="1"/>
    <col min="780" max="780" width="6" style="2" customWidth="1"/>
    <col min="781" max="781" width="6.140625" style="2" customWidth="1"/>
    <col min="782" max="782" width="5.85546875" style="2" customWidth="1"/>
    <col min="783" max="783" width="6.140625" style="2" customWidth="1"/>
    <col min="784" max="785" width="6" style="2" customWidth="1"/>
    <col min="786" max="786" width="5.85546875" style="2" customWidth="1"/>
    <col min="787" max="787" width="6.42578125" style="2" customWidth="1"/>
    <col min="788" max="788" width="5.85546875" style="2" customWidth="1"/>
    <col min="789" max="789" width="6.140625" style="2" customWidth="1"/>
    <col min="790" max="790" width="6.42578125" style="2" customWidth="1"/>
    <col min="791" max="792" width="6" style="2" customWidth="1"/>
    <col min="793" max="793" width="6.140625" style="2" customWidth="1"/>
    <col min="794" max="794" width="6.85546875" style="2" customWidth="1"/>
    <col min="795" max="796" width="5.42578125" style="2" customWidth="1"/>
    <col min="797" max="1025" width="5.42578125" style="2"/>
    <col min="1026" max="1026" width="4.140625" style="2" customWidth="1"/>
    <col min="1027" max="1027" width="25.85546875" style="2" customWidth="1"/>
    <col min="1028" max="1028" width="5.85546875" style="2" customWidth="1"/>
    <col min="1029" max="1029" width="6.7109375" style="2" customWidth="1"/>
    <col min="1030" max="1030" width="6.140625" style="2" customWidth="1"/>
    <col min="1031" max="1031" width="5.85546875" style="2" customWidth="1"/>
    <col min="1032" max="1032" width="6.140625" style="2" customWidth="1"/>
    <col min="1033" max="1033" width="6.7109375" style="2" customWidth="1"/>
    <col min="1034" max="1035" width="6.42578125" style="2" customWidth="1"/>
    <col min="1036" max="1036" width="6" style="2" customWidth="1"/>
    <col min="1037" max="1037" width="6.140625" style="2" customWidth="1"/>
    <col min="1038" max="1038" width="5.85546875" style="2" customWidth="1"/>
    <col min="1039" max="1039" width="6.140625" style="2" customWidth="1"/>
    <col min="1040" max="1041" width="6" style="2" customWidth="1"/>
    <col min="1042" max="1042" width="5.85546875" style="2" customWidth="1"/>
    <col min="1043" max="1043" width="6.42578125" style="2" customWidth="1"/>
    <col min="1044" max="1044" width="5.85546875" style="2" customWidth="1"/>
    <col min="1045" max="1045" width="6.140625" style="2" customWidth="1"/>
    <col min="1046" max="1046" width="6.42578125" style="2" customWidth="1"/>
    <col min="1047" max="1048" width="6" style="2" customWidth="1"/>
    <col min="1049" max="1049" width="6.140625" style="2" customWidth="1"/>
    <col min="1050" max="1050" width="6.85546875" style="2" customWidth="1"/>
    <col min="1051" max="1052" width="5.42578125" style="2" customWidth="1"/>
    <col min="1053" max="1281" width="5.42578125" style="2"/>
    <col min="1282" max="1282" width="4.140625" style="2" customWidth="1"/>
    <col min="1283" max="1283" width="25.85546875" style="2" customWidth="1"/>
    <col min="1284" max="1284" width="5.85546875" style="2" customWidth="1"/>
    <col min="1285" max="1285" width="6.7109375" style="2" customWidth="1"/>
    <col min="1286" max="1286" width="6.140625" style="2" customWidth="1"/>
    <col min="1287" max="1287" width="5.85546875" style="2" customWidth="1"/>
    <col min="1288" max="1288" width="6.140625" style="2" customWidth="1"/>
    <col min="1289" max="1289" width="6.7109375" style="2" customWidth="1"/>
    <col min="1290" max="1291" width="6.42578125" style="2" customWidth="1"/>
    <col min="1292" max="1292" width="6" style="2" customWidth="1"/>
    <col min="1293" max="1293" width="6.140625" style="2" customWidth="1"/>
    <col min="1294" max="1294" width="5.85546875" style="2" customWidth="1"/>
    <col min="1295" max="1295" width="6.140625" style="2" customWidth="1"/>
    <col min="1296" max="1297" width="6" style="2" customWidth="1"/>
    <col min="1298" max="1298" width="5.85546875" style="2" customWidth="1"/>
    <col min="1299" max="1299" width="6.42578125" style="2" customWidth="1"/>
    <col min="1300" max="1300" width="5.85546875" style="2" customWidth="1"/>
    <col min="1301" max="1301" width="6.140625" style="2" customWidth="1"/>
    <col min="1302" max="1302" width="6.42578125" style="2" customWidth="1"/>
    <col min="1303" max="1304" width="6" style="2" customWidth="1"/>
    <col min="1305" max="1305" width="6.140625" style="2" customWidth="1"/>
    <col min="1306" max="1306" width="6.85546875" style="2" customWidth="1"/>
    <col min="1307" max="1308" width="5.42578125" style="2" customWidth="1"/>
    <col min="1309" max="1537" width="5.42578125" style="2"/>
    <col min="1538" max="1538" width="4.140625" style="2" customWidth="1"/>
    <col min="1539" max="1539" width="25.85546875" style="2" customWidth="1"/>
    <col min="1540" max="1540" width="5.85546875" style="2" customWidth="1"/>
    <col min="1541" max="1541" width="6.7109375" style="2" customWidth="1"/>
    <col min="1542" max="1542" width="6.140625" style="2" customWidth="1"/>
    <col min="1543" max="1543" width="5.85546875" style="2" customWidth="1"/>
    <col min="1544" max="1544" width="6.140625" style="2" customWidth="1"/>
    <col min="1545" max="1545" width="6.7109375" style="2" customWidth="1"/>
    <col min="1546" max="1547" width="6.42578125" style="2" customWidth="1"/>
    <col min="1548" max="1548" width="6" style="2" customWidth="1"/>
    <col min="1549" max="1549" width="6.140625" style="2" customWidth="1"/>
    <col min="1550" max="1550" width="5.85546875" style="2" customWidth="1"/>
    <col min="1551" max="1551" width="6.140625" style="2" customWidth="1"/>
    <col min="1552" max="1553" width="6" style="2" customWidth="1"/>
    <col min="1554" max="1554" width="5.85546875" style="2" customWidth="1"/>
    <col min="1555" max="1555" width="6.42578125" style="2" customWidth="1"/>
    <col min="1556" max="1556" width="5.85546875" style="2" customWidth="1"/>
    <col min="1557" max="1557" width="6.140625" style="2" customWidth="1"/>
    <col min="1558" max="1558" width="6.42578125" style="2" customWidth="1"/>
    <col min="1559" max="1560" width="6" style="2" customWidth="1"/>
    <col min="1561" max="1561" width="6.140625" style="2" customWidth="1"/>
    <col min="1562" max="1562" width="6.85546875" style="2" customWidth="1"/>
    <col min="1563" max="1564" width="5.42578125" style="2" customWidth="1"/>
    <col min="1565" max="1793" width="5.42578125" style="2"/>
    <col min="1794" max="1794" width="4.140625" style="2" customWidth="1"/>
    <col min="1795" max="1795" width="25.85546875" style="2" customWidth="1"/>
    <col min="1796" max="1796" width="5.85546875" style="2" customWidth="1"/>
    <col min="1797" max="1797" width="6.7109375" style="2" customWidth="1"/>
    <col min="1798" max="1798" width="6.140625" style="2" customWidth="1"/>
    <col min="1799" max="1799" width="5.85546875" style="2" customWidth="1"/>
    <col min="1800" max="1800" width="6.140625" style="2" customWidth="1"/>
    <col min="1801" max="1801" width="6.7109375" style="2" customWidth="1"/>
    <col min="1802" max="1803" width="6.42578125" style="2" customWidth="1"/>
    <col min="1804" max="1804" width="6" style="2" customWidth="1"/>
    <col min="1805" max="1805" width="6.140625" style="2" customWidth="1"/>
    <col min="1806" max="1806" width="5.85546875" style="2" customWidth="1"/>
    <col min="1807" max="1807" width="6.140625" style="2" customWidth="1"/>
    <col min="1808" max="1809" width="6" style="2" customWidth="1"/>
    <col min="1810" max="1810" width="5.85546875" style="2" customWidth="1"/>
    <col min="1811" max="1811" width="6.42578125" style="2" customWidth="1"/>
    <col min="1812" max="1812" width="5.85546875" style="2" customWidth="1"/>
    <col min="1813" max="1813" width="6.140625" style="2" customWidth="1"/>
    <col min="1814" max="1814" width="6.42578125" style="2" customWidth="1"/>
    <col min="1815" max="1816" width="6" style="2" customWidth="1"/>
    <col min="1817" max="1817" width="6.140625" style="2" customWidth="1"/>
    <col min="1818" max="1818" width="6.85546875" style="2" customWidth="1"/>
    <col min="1819" max="1820" width="5.42578125" style="2" customWidth="1"/>
    <col min="1821" max="2049" width="5.42578125" style="2"/>
    <col min="2050" max="2050" width="4.140625" style="2" customWidth="1"/>
    <col min="2051" max="2051" width="25.85546875" style="2" customWidth="1"/>
    <col min="2052" max="2052" width="5.85546875" style="2" customWidth="1"/>
    <col min="2053" max="2053" width="6.7109375" style="2" customWidth="1"/>
    <col min="2054" max="2054" width="6.140625" style="2" customWidth="1"/>
    <col min="2055" max="2055" width="5.85546875" style="2" customWidth="1"/>
    <col min="2056" max="2056" width="6.140625" style="2" customWidth="1"/>
    <col min="2057" max="2057" width="6.7109375" style="2" customWidth="1"/>
    <col min="2058" max="2059" width="6.42578125" style="2" customWidth="1"/>
    <col min="2060" max="2060" width="6" style="2" customWidth="1"/>
    <col min="2061" max="2061" width="6.140625" style="2" customWidth="1"/>
    <col min="2062" max="2062" width="5.85546875" style="2" customWidth="1"/>
    <col min="2063" max="2063" width="6.140625" style="2" customWidth="1"/>
    <col min="2064" max="2065" width="6" style="2" customWidth="1"/>
    <col min="2066" max="2066" width="5.85546875" style="2" customWidth="1"/>
    <col min="2067" max="2067" width="6.42578125" style="2" customWidth="1"/>
    <col min="2068" max="2068" width="5.85546875" style="2" customWidth="1"/>
    <col min="2069" max="2069" width="6.140625" style="2" customWidth="1"/>
    <col min="2070" max="2070" width="6.42578125" style="2" customWidth="1"/>
    <col min="2071" max="2072" width="6" style="2" customWidth="1"/>
    <col min="2073" max="2073" width="6.140625" style="2" customWidth="1"/>
    <col min="2074" max="2074" width="6.85546875" style="2" customWidth="1"/>
    <col min="2075" max="2076" width="5.42578125" style="2" customWidth="1"/>
    <col min="2077" max="2305" width="5.42578125" style="2"/>
    <col min="2306" max="2306" width="4.140625" style="2" customWidth="1"/>
    <col min="2307" max="2307" width="25.85546875" style="2" customWidth="1"/>
    <col min="2308" max="2308" width="5.85546875" style="2" customWidth="1"/>
    <col min="2309" max="2309" width="6.7109375" style="2" customWidth="1"/>
    <col min="2310" max="2310" width="6.140625" style="2" customWidth="1"/>
    <col min="2311" max="2311" width="5.85546875" style="2" customWidth="1"/>
    <col min="2312" max="2312" width="6.140625" style="2" customWidth="1"/>
    <col min="2313" max="2313" width="6.7109375" style="2" customWidth="1"/>
    <col min="2314" max="2315" width="6.42578125" style="2" customWidth="1"/>
    <col min="2316" max="2316" width="6" style="2" customWidth="1"/>
    <col min="2317" max="2317" width="6.140625" style="2" customWidth="1"/>
    <col min="2318" max="2318" width="5.85546875" style="2" customWidth="1"/>
    <col min="2319" max="2319" width="6.140625" style="2" customWidth="1"/>
    <col min="2320" max="2321" width="6" style="2" customWidth="1"/>
    <col min="2322" max="2322" width="5.85546875" style="2" customWidth="1"/>
    <col min="2323" max="2323" width="6.42578125" style="2" customWidth="1"/>
    <col min="2324" max="2324" width="5.85546875" style="2" customWidth="1"/>
    <col min="2325" max="2325" width="6.140625" style="2" customWidth="1"/>
    <col min="2326" max="2326" width="6.42578125" style="2" customWidth="1"/>
    <col min="2327" max="2328" width="6" style="2" customWidth="1"/>
    <col min="2329" max="2329" width="6.140625" style="2" customWidth="1"/>
    <col min="2330" max="2330" width="6.85546875" style="2" customWidth="1"/>
    <col min="2331" max="2332" width="5.42578125" style="2" customWidth="1"/>
    <col min="2333" max="2561" width="5.42578125" style="2"/>
    <col min="2562" max="2562" width="4.140625" style="2" customWidth="1"/>
    <col min="2563" max="2563" width="25.85546875" style="2" customWidth="1"/>
    <col min="2564" max="2564" width="5.85546875" style="2" customWidth="1"/>
    <col min="2565" max="2565" width="6.7109375" style="2" customWidth="1"/>
    <col min="2566" max="2566" width="6.140625" style="2" customWidth="1"/>
    <col min="2567" max="2567" width="5.85546875" style="2" customWidth="1"/>
    <col min="2568" max="2568" width="6.140625" style="2" customWidth="1"/>
    <col min="2569" max="2569" width="6.7109375" style="2" customWidth="1"/>
    <col min="2570" max="2571" width="6.42578125" style="2" customWidth="1"/>
    <col min="2572" max="2572" width="6" style="2" customWidth="1"/>
    <col min="2573" max="2573" width="6.140625" style="2" customWidth="1"/>
    <col min="2574" max="2574" width="5.85546875" style="2" customWidth="1"/>
    <col min="2575" max="2575" width="6.140625" style="2" customWidth="1"/>
    <col min="2576" max="2577" width="6" style="2" customWidth="1"/>
    <col min="2578" max="2578" width="5.85546875" style="2" customWidth="1"/>
    <col min="2579" max="2579" width="6.42578125" style="2" customWidth="1"/>
    <col min="2580" max="2580" width="5.85546875" style="2" customWidth="1"/>
    <col min="2581" max="2581" width="6.140625" style="2" customWidth="1"/>
    <col min="2582" max="2582" width="6.42578125" style="2" customWidth="1"/>
    <col min="2583" max="2584" width="6" style="2" customWidth="1"/>
    <col min="2585" max="2585" width="6.140625" style="2" customWidth="1"/>
    <col min="2586" max="2586" width="6.85546875" style="2" customWidth="1"/>
    <col min="2587" max="2588" width="5.42578125" style="2" customWidth="1"/>
    <col min="2589" max="2817" width="5.42578125" style="2"/>
    <col min="2818" max="2818" width="4.140625" style="2" customWidth="1"/>
    <col min="2819" max="2819" width="25.85546875" style="2" customWidth="1"/>
    <col min="2820" max="2820" width="5.85546875" style="2" customWidth="1"/>
    <col min="2821" max="2821" width="6.7109375" style="2" customWidth="1"/>
    <col min="2822" max="2822" width="6.140625" style="2" customWidth="1"/>
    <col min="2823" max="2823" width="5.85546875" style="2" customWidth="1"/>
    <col min="2824" max="2824" width="6.140625" style="2" customWidth="1"/>
    <col min="2825" max="2825" width="6.7109375" style="2" customWidth="1"/>
    <col min="2826" max="2827" width="6.42578125" style="2" customWidth="1"/>
    <col min="2828" max="2828" width="6" style="2" customWidth="1"/>
    <col min="2829" max="2829" width="6.140625" style="2" customWidth="1"/>
    <col min="2830" max="2830" width="5.85546875" style="2" customWidth="1"/>
    <col min="2831" max="2831" width="6.140625" style="2" customWidth="1"/>
    <col min="2832" max="2833" width="6" style="2" customWidth="1"/>
    <col min="2834" max="2834" width="5.85546875" style="2" customWidth="1"/>
    <col min="2835" max="2835" width="6.42578125" style="2" customWidth="1"/>
    <col min="2836" max="2836" width="5.85546875" style="2" customWidth="1"/>
    <col min="2837" max="2837" width="6.140625" style="2" customWidth="1"/>
    <col min="2838" max="2838" width="6.42578125" style="2" customWidth="1"/>
    <col min="2839" max="2840" width="6" style="2" customWidth="1"/>
    <col min="2841" max="2841" width="6.140625" style="2" customWidth="1"/>
    <col min="2842" max="2842" width="6.85546875" style="2" customWidth="1"/>
    <col min="2843" max="2844" width="5.42578125" style="2" customWidth="1"/>
    <col min="2845" max="3073" width="5.42578125" style="2"/>
    <col min="3074" max="3074" width="4.140625" style="2" customWidth="1"/>
    <col min="3075" max="3075" width="25.85546875" style="2" customWidth="1"/>
    <col min="3076" max="3076" width="5.85546875" style="2" customWidth="1"/>
    <col min="3077" max="3077" width="6.7109375" style="2" customWidth="1"/>
    <col min="3078" max="3078" width="6.140625" style="2" customWidth="1"/>
    <col min="3079" max="3079" width="5.85546875" style="2" customWidth="1"/>
    <col min="3080" max="3080" width="6.140625" style="2" customWidth="1"/>
    <col min="3081" max="3081" width="6.7109375" style="2" customWidth="1"/>
    <col min="3082" max="3083" width="6.42578125" style="2" customWidth="1"/>
    <col min="3084" max="3084" width="6" style="2" customWidth="1"/>
    <col min="3085" max="3085" width="6.140625" style="2" customWidth="1"/>
    <col min="3086" max="3086" width="5.85546875" style="2" customWidth="1"/>
    <col min="3087" max="3087" width="6.140625" style="2" customWidth="1"/>
    <col min="3088" max="3089" width="6" style="2" customWidth="1"/>
    <col min="3090" max="3090" width="5.85546875" style="2" customWidth="1"/>
    <col min="3091" max="3091" width="6.42578125" style="2" customWidth="1"/>
    <col min="3092" max="3092" width="5.85546875" style="2" customWidth="1"/>
    <col min="3093" max="3093" width="6.140625" style="2" customWidth="1"/>
    <col min="3094" max="3094" width="6.42578125" style="2" customWidth="1"/>
    <col min="3095" max="3096" width="6" style="2" customWidth="1"/>
    <col min="3097" max="3097" width="6.140625" style="2" customWidth="1"/>
    <col min="3098" max="3098" width="6.85546875" style="2" customWidth="1"/>
    <col min="3099" max="3100" width="5.42578125" style="2" customWidth="1"/>
    <col min="3101" max="3329" width="5.42578125" style="2"/>
    <col min="3330" max="3330" width="4.140625" style="2" customWidth="1"/>
    <col min="3331" max="3331" width="25.85546875" style="2" customWidth="1"/>
    <col min="3332" max="3332" width="5.85546875" style="2" customWidth="1"/>
    <col min="3333" max="3333" width="6.7109375" style="2" customWidth="1"/>
    <col min="3334" max="3334" width="6.140625" style="2" customWidth="1"/>
    <col min="3335" max="3335" width="5.85546875" style="2" customWidth="1"/>
    <col min="3336" max="3336" width="6.140625" style="2" customWidth="1"/>
    <col min="3337" max="3337" width="6.7109375" style="2" customWidth="1"/>
    <col min="3338" max="3339" width="6.42578125" style="2" customWidth="1"/>
    <col min="3340" max="3340" width="6" style="2" customWidth="1"/>
    <col min="3341" max="3341" width="6.140625" style="2" customWidth="1"/>
    <col min="3342" max="3342" width="5.85546875" style="2" customWidth="1"/>
    <col min="3343" max="3343" width="6.140625" style="2" customWidth="1"/>
    <col min="3344" max="3345" width="6" style="2" customWidth="1"/>
    <col min="3346" max="3346" width="5.85546875" style="2" customWidth="1"/>
    <col min="3347" max="3347" width="6.42578125" style="2" customWidth="1"/>
    <col min="3348" max="3348" width="5.85546875" style="2" customWidth="1"/>
    <col min="3349" max="3349" width="6.140625" style="2" customWidth="1"/>
    <col min="3350" max="3350" width="6.42578125" style="2" customWidth="1"/>
    <col min="3351" max="3352" width="6" style="2" customWidth="1"/>
    <col min="3353" max="3353" width="6.140625" style="2" customWidth="1"/>
    <col min="3354" max="3354" width="6.85546875" style="2" customWidth="1"/>
    <col min="3355" max="3356" width="5.42578125" style="2" customWidth="1"/>
    <col min="3357" max="3585" width="5.42578125" style="2"/>
    <col min="3586" max="3586" width="4.140625" style="2" customWidth="1"/>
    <col min="3587" max="3587" width="25.85546875" style="2" customWidth="1"/>
    <col min="3588" max="3588" width="5.85546875" style="2" customWidth="1"/>
    <col min="3589" max="3589" width="6.7109375" style="2" customWidth="1"/>
    <col min="3590" max="3590" width="6.140625" style="2" customWidth="1"/>
    <col min="3591" max="3591" width="5.85546875" style="2" customWidth="1"/>
    <col min="3592" max="3592" width="6.140625" style="2" customWidth="1"/>
    <col min="3593" max="3593" width="6.7109375" style="2" customWidth="1"/>
    <col min="3594" max="3595" width="6.42578125" style="2" customWidth="1"/>
    <col min="3596" max="3596" width="6" style="2" customWidth="1"/>
    <col min="3597" max="3597" width="6.140625" style="2" customWidth="1"/>
    <col min="3598" max="3598" width="5.85546875" style="2" customWidth="1"/>
    <col min="3599" max="3599" width="6.140625" style="2" customWidth="1"/>
    <col min="3600" max="3601" width="6" style="2" customWidth="1"/>
    <col min="3602" max="3602" width="5.85546875" style="2" customWidth="1"/>
    <col min="3603" max="3603" width="6.42578125" style="2" customWidth="1"/>
    <col min="3604" max="3604" width="5.85546875" style="2" customWidth="1"/>
    <col min="3605" max="3605" width="6.140625" style="2" customWidth="1"/>
    <col min="3606" max="3606" width="6.42578125" style="2" customWidth="1"/>
    <col min="3607" max="3608" width="6" style="2" customWidth="1"/>
    <col min="3609" max="3609" width="6.140625" style="2" customWidth="1"/>
    <col min="3610" max="3610" width="6.85546875" style="2" customWidth="1"/>
    <col min="3611" max="3612" width="5.42578125" style="2" customWidth="1"/>
    <col min="3613" max="3841" width="5.42578125" style="2"/>
    <col min="3842" max="3842" width="4.140625" style="2" customWidth="1"/>
    <col min="3843" max="3843" width="25.85546875" style="2" customWidth="1"/>
    <col min="3844" max="3844" width="5.85546875" style="2" customWidth="1"/>
    <col min="3845" max="3845" width="6.7109375" style="2" customWidth="1"/>
    <col min="3846" max="3846" width="6.140625" style="2" customWidth="1"/>
    <col min="3847" max="3847" width="5.85546875" style="2" customWidth="1"/>
    <col min="3848" max="3848" width="6.140625" style="2" customWidth="1"/>
    <col min="3849" max="3849" width="6.7109375" style="2" customWidth="1"/>
    <col min="3850" max="3851" width="6.42578125" style="2" customWidth="1"/>
    <col min="3852" max="3852" width="6" style="2" customWidth="1"/>
    <col min="3853" max="3853" width="6.140625" style="2" customWidth="1"/>
    <col min="3854" max="3854" width="5.85546875" style="2" customWidth="1"/>
    <col min="3855" max="3855" width="6.140625" style="2" customWidth="1"/>
    <col min="3856" max="3857" width="6" style="2" customWidth="1"/>
    <col min="3858" max="3858" width="5.85546875" style="2" customWidth="1"/>
    <col min="3859" max="3859" width="6.42578125" style="2" customWidth="1"/>
    <col min="3860" max="3860" width="5.85546875" style="2" customWidth="1"/>
    <col min="3861" max="3861" width="6.140625" style="2" customWidth="1"/>
    <col min="3862" max="3862" width="6.42578125" style="2" customWidth="1"/>
    <col min="3863" max="3864" width="6" style="2" customWidth="1"/>
    <col min="3865" max="3865" width="6.140625" style="2" customWidth="1"/>
    <col min="3866" max="3866" width="6.85546875" style="2" customWidth="1"/>
    <col min="3867" max="3868" width="5.42578125" style="2" customWidth="1"/>
    <col min="3869" max="4097" width="5.42578125" style="2"/>
    <col min="4098" max="4098" width="4.140625" style="2" customWidth="1"/>
    <col min="4099" max="4099" width="25.85546875" style="2" customWidth="1"/>
    <col min="4100" max="4100" width="5.85546875" style="2" customWidth="1"/>
    <col min="4101" max="4101" width="6.7109375" style="2" customWidth="1"/>
    <col min="4102" max="4102" width="6.140625" style="2" customWidth="1"/>
    <col min="4103" max="4103" width="5.85546875" style="2" customWidth="1"/>
    <col min="4104" max="4104" width="6.140625" style="2" customWidth="1"/>
    <col min="4105" max="4105" width="6.7109375" style="2" customWidth="1"/>
    <col min="4106" max="4107" width="6.42578125" style="2" customWidth="1"/>
    <col min="4108" max="4108" width="6" style="2" customWidth="1"/>
    <col min="4109" max="4109" width="6.140625" style="2" customWidth="1"/>
    <col min="4110" max="4110" width="5.85546875" style="2" customWidth="1"/>
    <col min="4111" max="4111" width="6.140625" style="2" customWidth="1"/>
    <col min="4112" max="4113" width="6" style="2" customWidth="1"/>
    <col min="4114" max="4114" width="5.85546875" style="2" customWidth="1"/>
    <col min="4115" max="4115" width="6.42578125" style="2" customWidth="1"/>
    <col min="4116" max="4116" width="5.85546875" style="2" customWidth="1"/>
    <col min="4117" max="4117" width="6.140625" style="2" customWidth="1"/>
    <col min="4118" max="4118" width="6.42578125" style="2" customWidth="1"/>
    <col min="4119" max="4120" width="6" style="2" customWidth="1"/>
    <col min="4121" max="4121" width="6.140625" style="2" customWidth="1"/>
    <col min="4122" max="4122" width="6.85546875" style="2" customWidth="1"/>
    <col min="4123" max="4124" width="5.42578125" style="2" customWidth="1"/>
    <col min="4125" max="4353" width="5.42578125" style="2"/>
    <col min="4354" max="4354" width="4.140625" style="2" customWidth="1"/>
    <col min="4355" max="4355" width="25.85546875" style="2" customWidth="1"/>
    <col min="4356" max="4356" width="5.85546875" style="2" customWidth="1"/>
    <col min="4357" max="4357" width="6.7109375" style="2" customWidth="1"/>
    <col min="4358" max="4358" width="6.140625" style="2" customWidth="1"/>
    <col min="4359" max="4359" width="5.85546875" style="2" customWidth="1"/>
    <col min="4360" max="4360" width="6.140625" style="2" customWidth="1"/>
    <col min="4361" max="4361" width="6.7109375" style="2" customWidth="1"/>
    <col min="4362" max="4363" width="6.42578125" style="2" customWidth="1"/>
    <col min="4364" max="4364" width="6" style="2" customWidth="1"/>
    <col min="4365" max="4365" width="6.140625" style="2" customWidth="1"/>
    <col min="4366" max="4366" width="5.85546875" style="2" customWidth="1"/>
    <col min="4367" max="4367" width="6.140625" style="2" customWidth="1"/>
    <col min="4368" max="4369" width="6" style="2" customWidth="1"/>
    <col min="4370" max="4370" width="5.85546875" style="2" customWidth="1"/>
    <col min="4371" max="4371" width="6.42578125" style="2" customWidth="1"/>
    <col min="4372" max="4372" width="5.85546875" style="2" customWidth="1"/>
    <col min="4373" max="4373" width="6.140625" style="2" customWidth="1"/>
    <col min="4374" max="4374" width="6.42578125" style="2" customWidth="1"/>
    <col min="4375" max="4376" width="6" style="2" customWidth="1"/>
    <col min="4377" max="4377" width="6.140625" style="2" customWidth="1"/>
    <col min="4378" max="4378" width="6.85546875" style="2" customWidth="1"/>
    <col min="4379" max="4380" width="5.42578125" style="2" customWidth="1"/>
    <col min="4381" max="4609" width="5.42578125" style="2"/>
    <col min="4610" max="4610" width="4.140625" style="2" customWidth="1"/>
    <col min="4611" max="4611" width="25.85546875" style="2" customWidth="1"/>
    <col min="4612" max="4612" width="5.85546875" style="2" customWidth="1"/>
    <col min="4613" max="4613" width="6.7109375" style="2" customWidth="1"/>
    <col min="4614" max="4614" width="6.140625" style="2" customWidth="1"/>
    <col min="4615" max="4615" width="5.85546875" style="2" customWidth="1"/>
    <col min="4616" max="4616" width="6.140625" style="2" customWidth="1"/>
    <col min="4617" max="4617" width="6.7109375" style="2" customWidth="1"/>
    <col min="4618" max="4619" width="6.42578125" style="2" customWidth="1"/>
    <col min="4620" max="4620" width="6" style="2" customWidth="1"/>
    <col min="4621" max="4621" width="6.140625" style="2" customWidth="1"/>
    <col min="4622" max="4622" width="5.85546875" style="2" customWidth="1"/>
    <col min="4623" max="4623" width="6.140625" style="2" customWidth="1"/>
    <col min="4624" max="4625" width="6" style="2" customWidth="1"/>
    <col min="4626" max="4626" width="5.85546875" style="2" customWidth="1"/>
    <col min="4627" max="4627" width="6.42578125" style="2" customWidth="1"/>
    <col min="4628" max="4628" width="5.85546875" style="2" customWidth="1"/>
    <col min="4629" max="4629" width="6.140625" style="2" customWidth="1"/>
    <col min="4630" max="4630" width="6.42578125" style="2" customWidth="1"/>
    <col min="4631" max="4632" width="6" style="2" customWidth="1"/>
    <col min="4633" max="4633" width="6.140625" style="2" customWidth="1"/>
    <col min="4634" max="4634" width="6.85546875" style="2" customWidth="1"/>
    <col min="4635" max="4636" width="5.42578125" style="2" customWidth="1"/>
    <col min="4637" max="4865" width="5.42578125" style="2"/>
    <col min="4866" max="4866" width="4.140625" style="2" customWidth="1"/>
    <col min="4867" max="4867" width="25.85546875" style="2" customWidth="1"/>
    <col min="4868" max="4868" width="5.85546875" style="2" customWidth="1"/>
    <col min="4869" max="4869" width="6.7109375" style="2" customWidth="1"/>
    <col min="4870" max="4870" width="6.140625" style="2" customWidth="1"/>
    <col min="4871" max="4871" width="5.85546875" style="2" customWidth="1"/>
    <col min="4872" max="4872" width="6.140625" style="2" customWidth="1"/>
    <col min="4873" max="4873" width="6.7109375" style="2" customWidth="1"/>
    <col min="4874" max="4875" width="6.42578125" style="2" customWidth="1"/>
    <col min="4876" max="4876" width="6" style="2" customWidth="1"/>
    <col min="4877" max="4877" width="6.140625" style="2" customWidth="1"/>
    <col min="4878" max="4878" width="5.85546875" style="2" customWidth="1"/>
    <col min="4879" max="4879" width="6.140625" style="2" customWidth="1"/>
    <col min="4880" max="4881" width="6" style="2" customWidth="1"/>
    <col min="4882" max="4882" width="5.85546875" style="2" customWidth="1"/>
    <col min="4883" max="4883" width="6.42578125" style="2" customWidth="1"/>
    <col min="4884" max="4884" width="5.85546875" style="2" customWidth="1"/>
    <col min="4885" max="4885" width="6.140625" style="2" customWidth="1"/>
    <col min="4886" max="4886" width="6.42578125" style="2" customWidth="1"/>
    <col min="4887" max="4888" width="6" style="2" customWidth="1"/>
    <col min="4889" max="4889" width="6.140625" style="2" customWidth="1"/>
    <col min="4890" max="4890" width="6.85546875" style="2" customWidth="1"/>
    <col min="4891" max="4892" width="5.42578125" style="2" customWidth="1"/>
    <col min="4893" max="5121" width="5.42578125" style="2"/>
    <col min="5122" max="5122" width="4.140625" style="2" customWidth="1"/>
    <col min="5123" max="5123" width="25.85546875" style="2" customWidth="1"/>
    <col min="5124" max="5124" width="5.85546875" style="2" customWidth="1"/>
    <col min="5125" max="5125" width="6.7109375" style="2" customWidth="1"/>
    <col min="5126" max="5126" width="6.140625" style="2" customWidth="1"/>
    <col min="5127" max="5127" width="5.85546875" style="2" customWidth="1"/>
    <col min="5128" max="5128" width="6.140625" style="2" customWidth="1"/>
    <col min="5129" max="5129" width="6.7109375" style="2" customWidth="1"/>
    <col min="5130" max="5131" width="6.42578125" style="2" customWidth="1"/>
    <col min="5132" max="5132" width="6" style="2" customWidth="1"/>
    <col min="5133" max="5133" width="6.140625" style="2" customWidth="1"/>
    <col min="5134" max="5134" width="5.85546875" style="2" customWidth="1"/>
    <col min="5135" max="5135" width="6.140625" style="2" customWidth="1"/>
    <col min="5136" max="5137" width="6" style="2" customWidth="1"/>
    <col min="5138" max="5138" width="5.85546875" style="2" customWidth="1"/>
    <col min="5139" max="5139" width="6.42578125" style="2" customWidth="1"/>
    <col min="5140" max="5140" width="5.85546875" style="2" customWidth="1"/>
    <col min="5141" max="5141" width="6.140625" style="2" customWidth="1"/>
    <col min="5142" max="5142" width="6.42578125" style="2" customWidth="1"/>
    <col min="5143" max="5144" width="6" style="2" customWidth="1"/>
    <col min="5145" max="5145" width="6.140625" style="2" customWidth="1"/>
    <col min="5146" max="5146" width="6.85546875" style="2" customWidth="1"/>
    <col min="5147" max="5148" width="5.42578125" style="2" customWidth="1"/>
    <col min="5149" max="5377" width="5.42578125" style="2"/>
    <col min="5378" max="5378" width="4.140625" style="2" customWidth="1"/>
    <col min="5379" max="5379" width="25.85546875" style="2" customWidth="1"/>
    <col min="5380" max="5380" width="5.85546875" style="2" customWidth="1"/>
    <col min="5381" max="5381" width="6.7109375" style="2" customWidth="1"/>
    <col min="5382" max="5382" width="6.140625" style="2" customWidth="1"/>
    <col min="5383" max="5383" width="5.85546875" style="2" customWidth="1"/>
    <col min="5384" max="5384" width="6.140625" style="2" customWidth="1"/>
    <col min="5385" max="5385" width="6.7109375" style="2" customWidth="1"/>
    <col min="5386" max="5387" width="6.42578125" style="2" customWidth="1"/>
    <col min="5388" max="5388" width="6" style="2" customWidth="1"/>
    <col min="5389" max="5389" width="6.140625" style="2" customWidth="1"/>
    <col min="5390" max="5390" width="5.85546875" style="2" customWidth="1"/>
    <col min="5391" max="5391" width="6.140625" style="2" customWidth="1"/>
    <col min="5392" max="5393" width="6" style="2" customWidth="1"/>
    <col min="5394" max="5394" width="5.85546875" style="2" customWidth="1"/>
    <col min="5395" max="5395" width="6.42578125" style="2" customWidth="1"/>
    <col min="5396" max="5396" width="5.85546875" style="2" customWidth="1"/>
    <col min="5397" max="5397" width="6.140625" style="2" customWidth="1"/>
    <col min="5398" max="5398" width="6.42578125" style="2" customWidth="1"/>
    <col min="5399" max="5400" width="6" style="2" customWidth="1"/>
    <col min="5401" max="5401" width="6.140625" style="2" customWidth="1"/>
    <col min="5402" max="5402" width="6.85546875" style="2" customWidth="1"/>
    <col min="5403" max="5404" width="5.42578125" style="2" customWidth="1"/>
    <col min="5405" max="5633" width="5.42578125" style="2"/>
    <col min="5634" max="5634" width="4.140625" style="2" customWidth="1"/>
    <col min="5635" max="5635" width="25.85546875" style="2" customWidth="1"/>
    <col min="5636" max="5636" width="5.85546875" style="2" customWidth="1"/>
    <col min="5637" max="5637" width="6.7109375" style="2" customWidth="1"/>
    <col min="5638" max="5638" width="6.140625" style="2" customWidth="1"/>
    <col min="5639" max="5639" width="5.85546875" style="2" customWidth="1"/>
    <col min="5640" max="5640" width="6.140625" style="2" customWidth="1"/>
    <col min="5641" max="5641" width="6.7109375" style="2" customWidth="1"/>
    <col min="5642" max="5643" width="6.42578125" style="2" customWidth="1"/>
    <col min="5644" max="5644" width="6" style="2" customWidth="1"/>
    <col min="5645" max="5645" width="6.140625" style="2" customWidth="1"/>
    <col min="5646" max="5646" width="5.85546875" style="2" customWidth="1"/>
    <col min="5647" max="5647" width="6.140625" style="2" customWidth="1"/>
    <col min="5648" max="5649" width="6" style="2" customWidth="1"/>
    <col min="5650" max="5650" width="5.85546875" style="2" customWidth="1"/>
    <col min="5651" max="5651" width="6.42578125" style="2" customWidth="1"/>
    <col min="5652" max="5652" width="5.85546875" style="2" customWidth="1"/>
    <col min="5653" max="5653" width="6.140625" style="2" customWidth="1"/>
    <col min="5654" max="5654" width="6.42578125" style="2" customWidth="1"/>
    <col min="5655" max="5656" width="6" style="2" customWidth="1"/>
    <col min="5657" max="5657" width="6.140625" style="2" customWidth="1"/>
    <col min="5658" max="5658" width="6.85546875" style="2" customWidth="1"/>
    <col min="5659" max="5660" width="5.42578125" style="2" customWidth="1"/>
    <col min="5661" max="5889" width="5.42578125" style="2"/>
    <col min="5890" max="5890" width="4.140625" style="2" customWidth="1"/>
    <col min="5891" max="5891" width="25.85546875" style="2" customWidth="1"/>
    <col min="5892" max="5892" width="5.85546875" style="2" customWidth="1"/>
    <col min="5893" max="5893" width="6.7109375" style="2" customWidth="1"/>
    <col min="5894" max="5894" width="6.140625" style="2" customWidth="1"/>
    <col min="5895" max="5895" width="5.85546875" style="2" customWidth="1"/>
    <col min="5896" max="5896" width="6.140625" style="2" customWidth="1"/>
    <col min="5897" max="5897" width="6.7109375" style="2" customWidth="1"/>
    <col min="5898" max="5899" width="6.42578125" style="2" customWidth="1"/>
    <col min="5900" max="5900" width="6" style="2" customWidth="1"/>
    <col min="5901" max="5901" width="6.140625" style="2" customWidth="1"/>
    <col min="5902" max="5902" width="5.85546875" style="2" customWidth="1"/>
    <col min="5903" max="5903" width="6.140625" style="2" customWidth="1"/>
    <col min="5904" max="5905" width="6" style="2" customWidth="1"/>
    <col min="5906" max="5906" width="5.85546875" style="2" customWidth="1"/>
    <col min="5907" max="5907" width="6.42578125" style="2" customWidth="1"/>
    <col min="5908" max="5908" width="5.85546875" style="2" customWidth="1"/>
    <col min="5909" max="5909" width="6.140625" style="2" customWidth="1"/>
    <col min="5910" max="5910" width="6.42578125" style="2" customWidth="1"/>
    <col min="5911" max="5912" width="6" style="2" customWidth="1"/>
    <col min="5913" max="5913" width="6.140625" style="2" customWidth="1"/>
    <col min="5914" max="5914" width="6.85546875" style="2" customWidth="1"/>
    <col min="5915" max="5916" width="5.42578125" style="2" customWidth="1"/>
    <col min="5917" max="6145" width="5.42578125" style="2"/>
    <col min="6146" max="6146" width="4.140625" style="2" customWidth="1"/>
    <col min="6147" max="6147" width="25.85546875" style="2" customWidth="1"/>
    <col min="6148" max="6148" width="5.85546875" style="2" customWidth="1"/>
    <col min="6149" max="6149" width="6.7109375" style="2" customWidth="1"/>
    <col min="6150" max="6150" width="6.140625" style="2" customWidth="1"/>
    <col min="6151" max="6151" width="5.85546875" style="2" customWidth="1"/>
    <col min="6152" max="6152" width="6.140625" style="2" customWidth="1"/>
    <col min="6153" max="6153" width="6.7109375" style="2" customWidth="1"/>
    <col min="6154" max="6155" width="6.42578125" style="2" customWidth="1"/>
    <col min="6156" max="6156" width="6" style="2" customWidth="1"/>
    <col min="6157" max="6157" width="6.140625" style="2" customWidth="1"/>
    <col min="6158" max="6158" width="5.85546875" style="2" customWidth="1"/>
    <col min="6159" max="6159" width="6.140625" style="2" customWidth="1"/>
    <col min="6160" max="6161" width="6" style="2" customWidth="1"/>
    <col min="6162" max="6162" width="5.85546875" style="2" customWidth="1"/>
    <col min="6163" max="6163" width="6.42578125" style="2" customWidth="1"/>
    <col min="6164" max="6164" width="5.85546875" style="2" customWidth="1"/>
    <col min="6165" max="6165" width="6.140625" style="2" customWidth="1"/>
    <col min="6166" max="6166" width="6.42578125" style="2" customWidth="1"/>
    <col min="6167" max="6168" width="6" style="2" customWidth="1"/>
    <col min="6169" max="6169" width="6.140625" style="2" customWidth="1"/>
    <col min="6170" max="6170" width="6.85546875" style="2" customWidth="1"/>
    <col min="6171" max="6172" width="5.42578125" style="2" customWidth="1"/>
    <col min="6173" max="6401" width="5.42578125" style="2"/>
    <col min="6402" max="6402" width="4.140625" style="2" customWidth="1"/>
    <col min="6403" max="6403" width="25.85546875" style="2" customWidth="1"/>
    <col min="6404" max="6404" width="5.85546875" style="2" customWidth="1"/>
    <col min="6405" max="6405" width="6.7109375" style="2" customWidth="1"/>
    <col min="6406" max="6406" width="6.140625" style="2" customWidth="1"/>
    <col min="6407" max="6407" width="5.85546875" style="2" customWidth="1"/>
    <col min="6408" max="6408" width="6.140625" style="2" customWidth="1"/>
    <col min="6409" max="6409" width="6.7109375" style="2" customWidth="1"/>
    <col min="6410" max="6411" width="6.42578125" style="2" customWidth="1"/>
    <col min="6412" max="6412" width="6" style="2" customWidth="1"/>
    <col min="6413" max="6413" width="6.140625" style="2" customWidth="1"/>
    <col min="6414" max="6414" width="5.85546875" style="2" customWidth="1"/>
    <col min="6415" max="6415" width="6.140625" style="2" customWidth="1"/>
    <col min="6416" max="6417" width="6" style="2" customWidth="1"/>
    <col min="6418" max="6418" width="5.85546875" style="2" customWidth="1"/>
    <col min="6419" max="6419" width="6.42578125" style="2" customWidth="1"/>
    <col min="6420" max="6420" width="5.85546875" style="2" customWidth="1"/>
    <col min="6421" max="6421" width="6.140625" style="2" customWidth="1"/>
    <col min="6422" max="6422" width="6.42578125" style="2" customWidth="1"/>
    <col min="6423" max="6424" width="6" style="2" customWidth="1"/>
    <col min="6425" max="6425" width="6.140625" style="2" customWidth="1"/>
    <col min="6426" max="6426" width="6.85546875" style="2" customWidth="1"/>
    <col min="6427" max="6428" width="5.42578125" style="2" customWidth="1"/>
    <col min="6429" max="6657" width="5.42578125" style="2"/>
    <col min="6658" max="6658" width="4.140625" style="2" customWidth="1"/>
    <col min="6659" max="6659" width="25.85546875" style="2" customWidth="1"/>
    <col min="6660" max="6660" width="5.85546875" style="2" customWidth="1"/>
    <col min="6661" max="6661" width="6.7109375" style="2" customWidth="1"/>
    <col min="6662" max="6662" width="6.140625" style="2" customWidth="1"/>
    <col min="6663" max="6663" width="5.85546875" style="2" customWidth="1"/>
    <col min="6664" max="6664" width="6.140625" style="2" customWidth="1"/>
    <col min="6665" max="6665" width="6.7109375" style="2" customWidth="1"/>
    <col min="6666" max="6667" width="6.42578125" style="2" customWidth="1"/>
    <col min="6668" max="6668" width="6" style="2" customWidth="1"/>
    <col min="6669" max="6669" width="6.140625" style="2" customWidth="1"/>
    <col min="6670" max="6670" width="5.85546875" style="2" customWidth="1"/>
    <col min="6671" max="6671" width="6.140625" style="2" customWidth="1"/>
    <col min="6672" max="6673" width="6" style="2" customWidth="1"/>
    <col min="6674" max="6674" width="5.85546875" style="2" customWidth="1"/>
    <col min="6675" max="6675" width="6.42578125" style="2" customWidth="1"/>
    <col min="6676" max="6676" width="5.85546875" style="2" customWidth="1"/>
    <col min="6677" max="6677" width="6.140625" style="2" customWidth="1"/>
    <col min="6678" max="6678" width="6.42578125" style="2" customWidth="1"/>
    <col min="6679" max="6680" width="6" style="2" customWidth="1"/>
    <col min="6681" max="6681" width="6.140625" style="2" customWidth="1"/>
    <col min="6682" max="6682" width="6.85546875" style="2" customWidth="1"/>
    <col min="6683" max="6684" width="5.42578125" style="2" customWidth="1"/>
    <col min="6685" max="6913" width="5.42578125" style="2"/>
    <col min="6914" max="6914" width="4.140625" style="2" customWidth="1"/>
    <col min="6915" max="6915" width="25.85546875" style="2" customWidth="1"/>
    <col min="6916" max="6916" width="5.85546875" style="2" customWidth="1"/>
    <col min="6917" max="6917" width="6.7109375" style="2" customWidth="1"/>
    <col min="6918" max="6918" width="6.140625" style="2" customWidth="1"/>
    <col min="6919" max="6919" width="5.85546875" style="2" customWidth="1"/>
    <col min="6920" max="6920" width="6.140625" style="2" customWidth="1"/>
    <col min="6921" max="6921" width="6.7109375" style="2" customWidth="1"/>
    <col min="6922" max="6923" width="6.42578125" style="2" customWidth="1"/>
    <col min="6924" max="6924" width="6" style="2" customWidth="1"/>
    <col min="6925" max="6925" width="6.140625" style="2" customWidth="1"/>
    <col min="6926" max="6926" width="5.85546875" style="2" customWidth="1"/>
    <col min="6927" max="6927" width="6.140625" style="2" customWidth="1"/>
    <col min="6928" max="6929" width="6" style="2" customWidth="1"/>
    <col min="6930" max="6930" width="5.85546875" style="2" customWidth="1"/>
    <col min="6931" max="6931" width="6.42578125" style="2" customWidth="1"/>
    <col min="6932" max="6932" width="5.85546875" style="2" customWidth="1"/>
    <col min="6933" max="6933" width="6.140625" style="2" customWidth="1"/>
    <col min="6934" max="6934" width="6.42578125" style="2" customWidth="1"/>
    <col min="6935" max="6936" width="6" style="2" customWidth="1"/>
    <col min="6937" max="6937" width="6.140625" style="2" customWidth="1"/>
    <col min="6938" max="6938" width="6.85546875" style="2" customWidth="1"/>
    <col min="6939" max="6940" width="5.42578125" style="2" customWidth="1"/>
    <col min="6941" max="7169" width="5.42578125" style="2"/>
    <col min="7170" max="7170" width="4.140625" style="2" customWidth="1"/>
    <col min="7171" max="7171" width="25.85546875" style="2" customWidth="1"/>
    <col min="7172" max="7172" width="5.85546875" style="2" customWidth="1"/>
    <col min="7173" max="7173" width="6.7109375" style="2" customWidth="1"/>
    <col min="7174" max="7174" width="6.140625" style="2" customWidth="1"/>
    <col min="7175" max="7175" width="5.85546875" style="2" customWidth="1"/>
    <col min="7176" max="7176" width="6.140625" style="2" customWidth="1"/>
    <col min="7177" max="7177" width="6.7109375" style="2" customWidth="1"/>
    <col min="7178" max="7179" width="6.42578125" style="2" customWidth="1"/>
    <col min="7180" max="7180" width="6" style="2" customWidth="1"/>
    <col min="7181" max="7181" width="6.140625" style="2" customWidth="1"/>
    <col min="7182" max="7182" width="5.85546875" style="2" customWidth="1"/>
    <col min="7183" max="7183" width="6.140625" style="2" customWidth="1"/>
    <col min="7184" max="7185" width="6" style="2" customWidth="1"/>
    <col min="7186" max="7186" width="5.85546875" style="2" customWidth="1"/>
    <col min="7187" max="7187" width="6.42578125" style="2" customWidth="1"/>
    <col min="7188" max="7188" width="5.85546875" style="2" customWidth="1"/>
    <col min="7189" max="7189" width="6.140625" style="2" customWidth="1"/>
    <col min="7190" max="7190" width="6.42578125" style="2" customWidth="1"/>
    <col min="7191" max="7192" width="6" style="2" customWidth="1"/>
    <col min="7193" max="7193" width="6.140625" style="2" customWidth="1"/>
    <col min="7194" max="7194" width="6.85546875" style="2" customWidth="1"/>
    <col min="7195" max="7196" width="5.42578125" style="2" customWidth="1"/>
    <col min="7197" max="7425" width="5.42578125" style="2"/>
    <col min="7426" max="7426" width="4.140625" style="2" customWidth="1"/>
    <col min="7427" max="7427" width="25.85546875" style="2" customWidth="1"/>
    <col min="7428" max="7428" width="5.85546875" style="2" customWidth="1"/>
    <col min="7429" max="7429" width="6.7109375" style="2" customWidth="1"/>
    <col min="7430" max="7430" width="6.140625" style="2" customWidth="1"/>
    <col min="7431" max="7431" width="5.85546875" style="2" customWidth="1"/>
    <col min="7432" max="7432" width="6.140625" style="2" customWidth="1"/>
    <col min="7433" max="7433" width="6.7109375" style="2" customWidth="1"/>
    <col min="7434" max="7435" width="6.42578125" style="2" customWidth="1"/>
    <col min="7436" max="7436" width="6" style="2" customWidth="1"/>
    <col min="7437" max="7437" width="6.140625" style="2" customWidth="1"/>
    <col min="7438" max="7438" width="5.85546875" style="2" customWidth="1"/>
    <col min="7439" max="7439" width="6.140625" style="2" customWidth="1"/>
    <col min="7440" max="7441" width="6" style="2" customWidth="1"/>
    <col min="7442" max="7442" width="5.85546875" style="2" customWidth="1"/>
    <col min="7443" max="7443" width="6.42578125" style="2" customWidth="1"/>
    <col min="7444" max="7444" width="5.85546875" style="2" customWidth="1"/>
    <col min="7445" max="7445" width="6.140625" style="2" customWidth="1"/>
    <col min="7446" max="7446" width="6.42578125" style="2" customWidth="1"/>
    <col min="7447" max="7448" width="6" style="2" customWidth="1"/>
    <col min="7449" max="7449" width="6.140625" style="2" customWidth="1"/>
    <col min="7450" max="7450" width="6.85546875" style="2" customWidth="1"/>
    <col min="7451" max="7452" width="5.42578125" style="2" customWidth="1"/>
    <col min="7453" max="7681" width="5.42578125" style="2"/>
    <col min="7682" max="7682" width="4.140625" style="2" customWidth="1"/>
    <col min="7683" max="7683" width="25.85546875" style="2" customWidth="1"/>
    <col min="7684" max="7684" width="5.85546875" style="2" customWidth="1"/>
    <col min="7685" max="7685" width="6.7109375" style="2" customWidth="1"/>
    <col min="7686" max="7686" width="6.140625" style="2" customWidth="1"/>
    <col min="7687" max="7687" width="5.85546875" style="2" customWidth="1"/>
    <col min="7688" max="7688" width="6.140625" style="2" customWidth="1"/>
    <col min="7689" max="7689" width="6.7109375" style="2" customWidth="1"/>
    <col min="7690" max="7691" width="6.42578125" style="2" customWidth="1"/>
    <col min="7692" max="7692" width="6" style="2" customWidth="1"/>
    <col min="7693" max="7693" width="6.140625" style="2" customWidth="1"/>
    <col min="7694" max="7694" width="5.85546875" style="2" customWidth="1"/>
    <col min="7695" max="7695" width="6.140625" style="2" customWidth="1"/>
    <col min="7696" max="7697" width="6" style="2" customWidth="1"/>
    <col min="7698" max="7698" width="5.85546875" style="2" customWidth="1"/>
    <col min="7699" max="7699" width="6.42578125" style="2" customWidth="1"/>
    <col min="7700" max="7700" width="5.85546875" style="2" customWidth="1"/>
    <col min="7701" max="7701" width="6.140625" style="2" customWidth="1"/>
    <col min="7702" max="7702" width="6.42578125" style="2" customWidth="1"/>
    <col min="7703" max="7704" width="6" style="2" customWidth="1"/>
    <col min="7705" max="7705" width="6.140625" style="2" customWidth="1"/>
    <col min="7706" max="7706" width="6.85546875" style="2" customWidth="1"/>
    <col min="7707" max="7708" width="5.42578125" style="2" customWidth="1"/>
    <col min="7709" max="7937" width="5.42578125" style="2"/>
    <col min="7938" max="7938" width="4.140625" style="2" customWidth="1"/>
    <col min="7939" max="7939" width="25.85546875" style="2" customWidth="1"/>
    <col min="7940" max="7940" width="5.85546875" style="2" customWidth="1"/>
    <col min="7941" max="7941" width="6.7109375" style="2" customWidth="1"/>
    <col min="7942" max="7942" width="6.140625" style="2" customWidth="1"/>
    <col min="7943" max="7943" width="5.85546875" style="2" customWidth="1"/>
    <col min="7944" max="7944" width="6.140625" style="2" customWidth="1"/>
    <col min="7945" max="7945" width="6.7109375" style="2" customWidth="1"/>
    <col min="7946" max="7947" width="6.42578125" style="2" customWidth="1"/>
    <col min="7948" max="7948" width="6" style="2" customWidth="1"/>
    <col min="7949" max="7949" width="6.140625" style="2" customWidth="1"/>
    <col min="7950" max="7950" width="5.85546875" style="2" customWidth="1"/>
    <col min="7951" max="7951" width="6.140625" style="2" customWidth="1"/>
    <col min="7952" max="7953" width="6" style="2" customWidth="1"/>
    <col min="7954" max="7954" width="5.85546875" style="2" customWidth="1"/>
    <col min="7955" max="7955" width="6.42578125" style="2" customWidth="1"/>
    <col min="7956" max="7956" width="5.85546875" style="2" customWidth="1"/>
    <col min="7957" max="7957" width="6.140625" style="2" customWidth="1"/>
    <col min="7958" max="7958" width="6.42578125" style="2" customWidth="1"/>
    <col min="7959" max="7960" width="6" style="2" customWidth="1"/>
    <col min="7961" max="7961" width="6.140625" style="2" customWidth="1"/>
    <col min="7962" max="7962" width="6.85546875" style="2" customWidth="1"/>
    <col min="7963" max="7964" width="5.42578125" style="2" customWidth="1"/>
    <col min="7965" max="8193" width="5.42578125" style="2"/>
    <col min="8194" max="8194" width="4.140625" style="2" customWidth="1"/>
    <col min="8195" max="8195" width="25.85546875" style="2" customWidth="1"/>
    <col min="8196" max="8196" width="5.85546875" style="2" customWidth="1"/>
    <col min="8197" max="8197" width="6.7109375" style="2" customWidth="1"/>
    <col min="8198" max="8198" width="6.140625" style="2" customWidth="1"/>
    <col min="8199" max="8199" width="5.85546875" style="2" customWidth="1"/>
    <col min="8200" max="8200" width="6.140625" style="2" customWidth="1"/>
    <col min="8201" max="8201" width="6.7109375" style="2" customWidth="1"/>
    <col min="8202" max="8203" width="6.42578125" style="2" customWidth="1"/>
    <col min="8204" max="8204" width="6" style="2" customWidth="1"/>
    <col min="8205" max="8205" width="6.140625" style="2" customWidth="1"/>
    <col min="8206" max="8206" width="5.85546875" style="2" customWidth="1"/>
    <col min="8207" max="8207" width="6.140625" style="2" customWidth="1"/>
    <col min="8208" max="8209" width="6" style="2" customWidth="1"/>
    <col min="8210" max="8210" width="5.85546875" style="2" customWidth="1"/>
    <col min="8211" max="8211" width="6.42578125" style="2" customWidth="1"/>
    <col min="8212" max="8212" width="5.85546875" style="2" customWidth="1"/>
    <col min="8213" max="8213" width="6.140625" style="2" customWidth="1"/>
    <col min="8214" max="8214" width="6.42578125" style="2" customWidth="1"/>
    <col min="8215" max="8216" width="6" style="2" customWidth="1"/>
    <col min="8217" max="8217" width="6.140625" style="2" customWidth="1"/>
    <col min="8218" max="8218" width="6.85546875" style="2" customWidth="1"/>
    <col min="8219" max="8220" width="5.42578125" style="2" customWidth="1"/>
    <col min="8221" max="8449" width="5.42578125" style="2"/>
    <col min="8450" max="8450" width="4.140625" style="2" customWidth="1"/>
    <col min="8451" max="8451" width="25.85546875" style="2" customWidth="1"/>
    <col min="8452" max="8452" width="5.85546875" style="2" customWidth="1"/>
    <col min="8453" max="8453" width="6.7109375" style="2" customWidth="1"/>
    <col min="8454" max="8454" width="6.140625" style="2" customWidth="1"/>
    <col min="8455" max="8455" width="5.85546875" style="2" customWidth="1"/>
    <col min="8456" max="8456" width="6.140625" style="2" customWidth="1"/>
    <col min="8457" max="8457" width="6.7109375" style="2" customWidth="1"/>
    <col min="8458" max="8459" width="6.42578125" style="2" customWidth="1"/>
    <col min="8460" max="8460" width="6" style="2" customWidth="1"/>
    <col min="8461" max="8461" width="6.140625" style="2" customWidth="1"/>
    <col min="8462" max="8462" width="5.85546875" style="2" customWidth="1"/>
    <col min="8463" max="8463" width="6.140625" style="2" customWidth="1"/>
    <col min="8464" max="8465" width="6" style="2" customWidth="1"/>
    <col min="8466" max="8466" width="5.85546875" style="2" customWidth="1"/>
    <col min="8467" max="8467" width="6.42578125" style="2" customWidth="1"/>
    <col min="8468" max="8468" width="5.85546875" style="2" customWidth="1"/>
    <col min="8469" max="8469" width="6.140625" style="2" customWidth="1"/>
    <col min="8470" max="8470" width="6.42578125" style="2" customWidth="1"/>
    <col min="8471" max="8472" width="6" style="2" customWidth="1"/>
    <col min="8473" max="8473" width="6.140625" style="2" customWidth="1"/>
    <col min="8474" max="8474" width="6.85546875" style="2" customWidth="1"/>
    <col min="8475" max="8476" width="5.42578125" style="2" customWidth="1"/>
    <col min="8477" max="8705" width="5.42578125" style="2"/>
    <col min="8706" max="8706" width="4.140625" style="2" customWidth="1"/>
    <col min="8707" max="8707" width="25.85546875" style="2" customWidth="1"/>
    <col min="8708" max="8708" width="5.85546875" style="2" customWidth="1"/>
    <col min="8709" max="8709" width="6.7109375" style="2" customWidth="1"/>
    <col min="8710" max="8710" width="6.140625" style="2" customWidth="1"/>
    <col min="8711" max="8711" width="5.85546875" style="2" customWidth="1"/>
    <col min="8712" max="8712" width="6.140625" style="2" customWidth="1"/>
    <col min="8713" max="8713" width="6.7109375" style="2" customWidth="1"/>
    <col min="8714" max="8715" width="6.42578125" style="2" customWidth="1"/>
    <col min="8716" max="8716" width="6" style="2" customWidth="1"/>
    <col min="8717" max="8717" width="6.140625" style="2" customWidth="1"/>
    <col min="8718" max="8718" width="5.85546875" style="2" customWidth="1"/>
    <col min="8719" max="8719" width="6.140625" style="2" customWidth="1"/>
    <col min="8720" max="8721" width="6" style="2" customWidth="1"/>
    <col min="8722" max="8722" width="5.85546875" style="2" customWidth="1"/>
    <col min="8723" max="8723" width="6.42578125" style="2" customWidth="1"/>
    <col min="8724" max="8724" width="5.85546875" style="2" customWidth="1"/>
    <col min="8725" max="8725" width="6.140625" style="2" customWidth="1"/>
    <col min="8726" max="8726" width="6.42578125" style="2" customWidth="1"/>
    <col min="8727" max="8728" width="6" style="2" customWidth="1"/>
    <col min="8729" max="8729" width="6.140625" style="2" customWidth="1"/>
    <col min="8730" max="8730" width="6.85546875" style="2" customWidth="1"/>
    <col min="8731" max="8732" width="5.42578125" style="2" customWidth="1"/>
    <col min="8733" max="8961" width="5.42578125" style="2"/>
    <col min="8962" max="8962" width="4.140625" style="2" customWidth="1"/>
    <col min="8963" max="8963" width="25.85546875" style="2" customWidth="1"/>
    <col min="8964" max="8964" width="5.85546875" style="2" customWidth="1"/>
    <col min="8965" max="8965" width="6.7109375" style="2" customWidth="1"/>
    <col min="8966" max="8966" width="6.140625" style="2" customWidth="1"/>
    <col min="8967" max="8967" width="5.85546875" style="2" customWidth="1"/>
    <col min="8968" max="8968" width="6.140625" style="2" customWidth="1"/>
    <col min="8969" max="8969" width="6.7109375" style="2" customWidth="1"/>
    <col min="8970" max="8971" width="6.42578125" style="2" customWidth="1"/>
    <col min="8972" max="8972" width="6" style="2" customWidth="1"/>
    <col min="8973" max="8973" width="6.140625" style="2" customWidth="1"/>
    <col min="8974" max="8974" width="5.85546875" style="2" customWidth="1"/>
    <col min="8975" max="8975" width="6.140625" style="2" customWidth="1"/>
    <col min="8976" max="8977" width="6" style="2" customWidth="1"/>
    <col min="8978" max="8978" width="5.85546875" style="2" customWidth="1"/>
    <col min="8979" max="8979" width="6.42578125" style="2" customWidth="1"/>
    <col min="8980" max="8980" width="5.85546875" style="2" customWidth="1"/>
    <col min="8981" max="8981" width="6.140625" style="2" customWidth="1"/>
    <col min="8982" max="8982" width="6.42578125" style="2" customWidth="1"/>
    <col min="8983" max="8984" width="6" style="2" customWidth="1"/>
    <col min="8985" max="8985" width="6.140625" style="2" customWidth="1"/>
    <col min="8986" max="8986" width="6.85546875" style="2" customWidth="1"/>
    <col min="8987" max="8988" width="5.42578125" style="2" customWidth="1"/>
    <col min="8989" max="9217" width="5.42578125" style="2"/>
    <col min="9218" max="9218" width="4.140625" style="2" customWidth="1"/>
    <col min="9219" max="9219" width="25.85546875" style="2" customWidth="1"/>
    <col min="9220" max="9220" width="5.85546875" style="2" customWidth="1"/>
    <col min="9221" max="9221" width="6.7109375" style="2" customWidth="1"/>
    <col min="9222" max="9222" width="6.140625" style="2" customWidth="1"/>
    <col min="9223" max="9223" width="5.85546875" style="2" customWidth="1"/>
    <col min="9224" max="9224" width="6.140625" style="2" customWidth="1"/>
    <col min="9225" max="9225" width="6.7109375" style="2" customWidth="1"/>
    <col min="9226" max="9227" width="6.42578125" style="2" customWidth="1"/>
    <col min="9228" max="9228" width="6" style="2" customWidth="1"/>
    <col min="9229" max="9229" width="6.140625" style="2" customWidth="1"/>
    <col min="9230" max="9230" width="5.85546875" style="2" customWidth="1"/>
    <col min="9231" max="9231" width="6.140625" style="2" customWidth="1"/>
    <col min="9232" max="9233" width="6" style="2" customWidth="1"/>
    <col min="9234" max="9234" width="5.85546875" style="2" customWidth="1"/>
    <col min="9235" max="9235" width="6.42578125" style="2" customWidth="1"/>
    <col min="9236" max="9236" width="5.85546875" style="2" customWidth="1"/>
    <col min="9237" max="9237" width="6.140625" style="2" customWidth="1"/>
    <col min="9238" max="9238" width="6.42578125" style="2" customWidth="1"/>
    <col min="9239" max="9240" width="6" style="2" customWidth="1"/>
    <col min="9241" max="9241" width="6.140625" style="2" customWidth="1"/>
    <col min="9242" max="9242" width="6.85546875" style="2" customWidth="1"/>
    <col min="9243" max="9244" width="5.42578125" style="2" customWidth="1"/>
    <col min="9245" max="9473" width="5.42578125" style="2"/>
    <col min="9474" max="9474" width="4.140625" style="2" customWidth="1"/>
    <col min="9475" max="9475" width="25.85546875" style="2" customWidth="1"/>
    <col min="9476" max="9476" width="5.85546875" style="2" customWidth="1"/>
    <col min="9477" max="9477" width="6.7109375" style="2" customWidth="1"/>
    <col min="9478" max="9478" width="6.140625" style="2" customWidth="1"/>
    <col min="9479" max="9479" width="5.85546875" style="2" customWidth="1"/>
    <col min="9480" max="9480" width="6.140625" style="2" customWidth="1"/>
    <col min="9481" max="9481" width="6.7109375" style="2" customWidth="1"/>
    <col min="9482" max="9483" width="6.42578125" style="2" customWidth="1"/>
    <col min="9484" max="9484" width="6" style="2" customWidth="1"/>
    <col min="9485" max="9485" width="6.140625" style="2" customWidth="1"/>
    <col min="9486" max="9486" width="5.85546875" style="2" customWidth="1"/>
    <col min="9487" max="9487" width="6.140625" style="2" customWidth="1"/>
    <col min="9488" max="9489" width="6" style="2" customWidth="1"/>
    <col min="9490" max="9490" width="5.85546875" style="2" customWidth="1"/>
    <col min="9491" max="9491" width="6.42578125" style="2" customWidth="1"/>
    <col min="9492" max="9492" width="5.85546875" style="2" customWidth="1"/>
    <col min="9493" max="9493" width="6.140625" style="2" customWidth="1"/>
    <col min="9494" max="9494" width="6.42578125" style="2" customWidth="1"/>
    <col min="9495" max="9496" width="6" style="2" customWidth="1"/>
    <col min="9497" max="9497" width="6.140625" style="2" customWidth="1"/>
    <col min="9498" max="9498" width="6.85546875" style="2" customWidth="1"/>
    <col min="9499" max="9500" width="5.42578125" style="2" customWidth="1"/>
    <col min="9501" max="9729" width="5.42578125" style="2"/>
    <col min="9730" max="9730" width="4.140625" style="2" customWidth="1"/>
    <col min="9731" max="9731" width="25.85546875" style="2" customWidth="1"/>
    <col min="9732" max="9732" width="5.85546875" style="2" customWidth="1"/>
    <col min="9733" max="9733" width="6.7109375" style="2" customWidth="1"/>
    <col min="9734" max="9734" width="6.140625" style="2" customWidth="1"/>
    <col min="9735" max="9735" width="5.85546875" style="2" customWidth="1"/>
    <col min="9736" max="9736" width="6.140625" style="2" customWidth="1"/>
    <col min="9737" max="9737" width="6.7109375" style="2" customWidth="1"/>
    <col min="9738" max="9739" width="6.42578125" style="2" customWidth="1"/>
    <col min="9740" max="9740" width="6" style="2" customWidth="1"/>
    <col min="9741" max="9741" width="6.140625" style="2" customWidth="1"/>
    <col min="9742" max="9742" width="5.85546875" style="2" customWidth="1"/>
    <col min="9743" max="9743" width="6.140625" style="2" customWidth="1"/>
    <col min="9744" max="9745" width="6" style="2" customWidth="1"/>
    <col min="9746" max="9746" width="5.85546875" style="2" customWidth="1"/>
    <col min="9747" max="9747" width="6.42578125" style="2" customWidth="1"/>
    <col min="9748" max="9748" width="5.85546875" style="2" customWidth="1"/>
    <col min="9749" max="9749" width="6.140625" style="2" customWidth="1"/>
    <col min="9750" max="9750" width="6.42578125" style="2" customWidth="1"/>
    <col min="9751" max="9752" width="6" style="2" customWidth="1"/>
    <col min="9753" max="9753" width="6.140625" style="2" customWidth="1"/>
    <col min="9754" max="9754" width="6.85546875" style="2" customWidth="1"/>
    <col min="9755" max="9756" width="5.42578125" style="2" customWidth="1"/>
    <col min="9757" max="9985" width="5.42578125" style="2"/>
    <col min="9986" max="9986" width="4.140625" style="2" customWidth="1"/>
    <col min="9987" max="9987" width="25.85546875" style="2" customWidth="1"/>
    <col min="9988" max="9988" width="5.85546875" style="2" customWidth="1"/>
    <col min="9989" max="9989" width="6.7109375" style="2" customWidth="1"/>
    <col min="9990" max="9990" width="6.140625" style="2" customWidth="1"/>
    <col min="9991" max="9991" width="5.85546875" style="2" customWidth="1"/>
    <col min="9992" max="9992" width="6.140625" style="2" customWidth="1"/>
    <col min="9993" max="9993" width="6.7109375" style="2" customWidth="1"/>
    <col min="9994" max="9995" width="6.42578125" style="2" customWidth="1"/>
    <col min="9996" max="9996" width="6" style="2" customWidth="1"/>
    <col min="9997" max="9997" width="6.140625" style="2" customWidth="1"/>
    <col min="9998" max="9998" width="5.85546875" style="2" customWidth="1"/>
    <col min="9999" max="9999" width="6.140625" style="2" customWidth="1"/>
    <col min="10000" max="10001" width="6" style="2" customWidth="1"/>
    <col min="10002" max="10002" width="5.85546875" style="2" customWidth="1"/>
    <col min="10003" max="10003" width="6.42578125" style="2" customWidth="1"/>
    <col min="10004" max="10004" width="5.85546875" style="2" customWidth="1"/>
    <col min="10005" max="10005" width="6.140625" style="2" customWidth="1"/>
    <col min="10006" max="10006" width="6.42578125" style="2" customWidth="1"/>
    <col min="10007" max="10008" width="6" style="2" customWidth="1"/>
    <col min="10009" max="10009" width="6.140625" style="2" customWidth="1"/>
    <col min="10010" max="10010" width="6.85546875" style="2" customWidth="1"/>
    <col min="10011" max="10012" width="5.42578125" style="2" customWidth="1"/>
    <col min="10013" max="10241" width="5.42578125" style="2"/>
    <col min="10242" max="10242" width="4.140625" style="2" customWidth="1"/>
    <col min="10243" max="10243" width="25.85546875" style="2" customWidth="1"/>
    <col min="10244" max="10244" width="5.85546875" style="2" customWidth="1"/>
    <col min="10245" max="10245" width="6.7109375" style="2" customWidth="1"/>
    <col min="10246" max="10246" width="6.140625" style="2" customWidth="1"/>
    <col min="10247" max="10247" width="5.85546875" style="2" customWidth="1"/>
    <col min="10248" max="10248" width="6.140625" style="2" customWidth="1"/>
    <col min="10249" max="10249" width="6.7109375" style="2" customWidth="1"/>
    <col min="10250" max="10251" width="6.42578125" style="2" customWidth="1"/>
    <col min="10252" max="10252" width="6" style="2" customWidth="1"/>
    <col min="10253" max="10253" width="6.140625" style="2" customWidth="1"/>
    <col min="10254" max="10254" width="5.85546875" style="2" customWidth="1"/>
    <col min="10255" max="10255" width="6.140625" style="2" customWidth="1"/>
    <col min="10256" max="10257" width="6" style="2" customWidth="1"/>
    <col min="10258" max="10258" width="5.85546875" style="2" customWidth="1"/>
    <col min="10259" max="10259" width="6.42578125" style="2" customWidth="1"/>
    <col min="10260" max="10260" width="5.85546875" style="2" customWidth="1"/>
    <col min="10261" max="10261" width="6.140625" style="2" customWidth="1"/>
    <col min="10262" max="10262" width="6.42578125" style="2" customWidth="1"/>
    <col min="10263" max="10264" width="6" style="2" customWidth="1"/>
    <col min="10265" max="10265" width="6.140625" style="2" customWidth="1"/>
    <col min="10266" max="10266" width="6.85546875" style="2" customWidth="1"/>
    <col min="10267" max="10268" width="5.42578125" style="2" customWidth="1"/>
    <col min="10269" max="10497" width="5.42578125" style="2"/>
    <col min="10498" max="10498" width="4.140625" style="2" customWidth="1"/>
    <col min="10499" max="10499" width="25.85546875" style="2" customWidth="1"/>
    <col min="10500" max="10500" width="5.85546875" style="2" customWidth="1"/>
    <col min="10501" max="10501" width="6.7109375" style="2" customWidth="1"/>
    <col min="10502" max="10502" width="6.140625" style="2" customWidth="1"/>
    <col min="10503" max="10503" width="5.85546875" style="2" customWidth="1"/>
    <col min="10504" max="10504" width="6.140625" style="2" customWidth="1"/>
    <col min="10505" max="10505" width="6.7109375" style="2" customWidth="1"/>
    <col min="10506" max="10507" width="6.42578125" style="2" customWidth="1"/>
    <col min="10508" max="10508" width="6" style="2" customWidth="1"/>
    <col min="10509" max="10509" width="6.140625" style="2" customWidth="1"/>
    <col min="10510" max="10510" width="5.85546875" style="2" customWidth="1"/>
    <col min="10511" max="10511" width="6.140625" style="2" customWidth="1"/>
    <col min="10512" max="10513" width="6" style="2" customWidth="1"/>
    <col min="10514" max="10514" width="5.85546875" style="2" customWidth="1"/>
    <col min="10515" max="10515" width="6.42578125" style="2" customWidth="1"/>
    <col min="10516" max="10516" width="5.85546875" style="2" customWidth="1"/>
    <col min="10517" max="10517" width="6.140625" style="2" customWidth="1"/>
    <col min="10518" max="10518" width="6.42578125" style="2" customWidth="1"/>
    <col min="10519" max="10520" width="6" style="2" customWidth="1"/>
    <col min="10521" max="10521" width="6.140625" style="2" customWidth="1"/>
    <col min="10522" max="10522" width="6.85546875" style="2" customWidth="1"/>
    <col min="10523" max="10524" width="5.42578125" style="2" customWidth="1"/>
    <col min="10525" max="10753" width="5.42578125" style="2"/>
    <col min="10754" max="10754" width="4.140625" style="2" customWidth="1"/>
    <col min="10755" max="10755" width="25.85546875" style="2" customWidth="1"/>
    <col min="10756" max="10756" width="5.85546875" style="2" customWidth="1"/>
    <col min="10757" max="10757" width="6.7109375" style="2" customWidth="1"/>
    <col min="10758" max="10758" width="6.140625" style="2" customWidth="1"/>
    <col min="10759" max="10759" width="5.85546875" style="2" customWidth="1"/>
    <col min="10760" max="10760" width="6.140625" style="2" customWidth="1"/>
    <col min="10761" max="10761" width="6.7109375" style="2" customWidth="1"/>
    <col min="10762" max="10763" width="6.42578125" style="2" customWidth="1"/>
    <col min="10764" max="10764" width="6" style="2" customWidth="1"/>
    <col min="10765" max="10765" width="6.140625" style="2" customWidth="1"/>
    <col min="10766" max="10766" width="5.85546875" style="2" customWidth="1"/>
    <col min="10767" max="10767" width="6.140625" style="2" customWidth="1"/>
    <col min="10768" max="10769" width="6" style="2" customWidth="1"/>
    <col min="10770" max="10770" width="5.85546875" style="2" customWidth="1"/>
    <col min="10771" max="10771" width="6.42578125" style="2" customWidth="1"/>
    <col min="10772" max="10772" width="5.85546875" style="2" customWidth="1"/>
    <col min="10773" max="10773" width="6.140625" style="2" customWidth="1"/>
    <col min="10774" max="10774" width="6.42578125" style="2" customWidth="1"/>
    <col min="10775" max="10776" width="6" style="2" customWidth="1"/>
    <col min="10777" max="10777" width="6.140625" style="2" customWidth="1"/>
    <col min="10778" max="10778" width="6.85546875" style="2" customWidth="1"/>
    <col min="10779" max="10780" width="5.42578125" style="2" customWidth="1"/>
    <col min="10781" max="11009" width="5.42578125" style="2"/>
    <col min="11010" max="11010" width="4.140625" style="2" customWidth="1"/>
    <col min="11011" max="11011" width="25.85546875" style="2" customWidth="1"/>
    <col min="11012" max="11012" width="5.85546875" style="2" customWidth="1"/>
    <col min="11013" max="11013" width="6.7109375" style="2" customWidth="1"/>
    <col min="11014" max="11014" width="6.140625" style="2" customWidth="1"/>
    <col min="11015" max="11015" width="5.85546875" style="2" customWidth="1"/>
    <col min="11016" max="11016" width="6.140625" style="2" customWidth="1"/>
    <col min="11017" max="11017" width="6.7109375" style="2" customWidth="1"/>
    <col min="11018" max="11019" width="6.42578125" style="2" customWidth="1"/>
    <col min="11020" max="11020" width="6" style="2" customWidth="1"/>
    <col min="11021" max="11021" width="6.140625" style="2" customWidth="1"/>
    <col min="11022" max="11022" width="5.85546875" style="2" customWidth="1"/>
    <col min="11023" max="11023" width="6.140625" style="2" customWidth="1"/>
    <col min="11024" max="11025" width="6" style="2" customWidth="1"/>
    <col min="11026" max="11026" width="5.85546875" style="2" customWidth="1"/>
    <col min="11027" max="11027" width="6.42578125" style="2" customWidth="1"/>
    <col min="11028" max="11028" width="5.85546875" style="2" customWidth="1"/>
    <col min="11029" max="11029" width="6.140625" style="2" customWidth="1"/>
    <col min="11030" max="11030" width="6.42578125" style="2" customWidth="1"/>
    <col min="11031" max="11032" width="6" style="2" customWidth="1"/>
    <col min="11033" max="11033" width="6.140625" style="2" customWidth="1"/>
    <col min="11034" max="11034" width="6.85546875" style="2" customWidth="1"/>
    <col min="11035" max="11036" width="5.42578125" style="2" customWidth="1"/>
    <col min="11037" max="11265" width="5.42578125" style="2"/>
    <col min="11266" max="11266" width="4.140625" style="2" customWidth="1"/>
    <col min="11267" max="11267" width="25.85546875" style="2" customWidth="1"/>
    <col min="11268" max="11268" width="5.85546875" style="2" customWidth="1"/>
    <col min="11269" max="11269" width="6.7109375" style="2" customWidth="1"/>
    <col min="11270" max="11270" width="6.140625" style="2" customWidth="1"/>
    <col min="11271" max="11271" width="5.85546875" style="2" customWidth="1"/>
    <col min="11272" max="11272" width="6.140625" style="2" customWidth="1"/>
    <col min="11273" max="11273" width="6.7109375" style="2" customWidth="1"/>
    <col min="11274" max="11275" width="6.42578125" style="2" customWidth="1"/>
    <col min="11276" max="11276" width="6" style="2" customWidth="1"/>
    <col min="11277" max="11277" width="6.140625" style="2" customWidth="1"/>
    <col min="11278" max="11278" width="5.85546875" style="2" customWidth="1"/>
    <col min="11279" max="11279" width="6.140625" style="2" customWidth="1"/>
    <col min="11280" max="11281" width="6" style="2" customWidth="1"/>
    <col min="11282" max="11282" width="5.85546875" style="2" customWidth="1"/>
    <col min="11283" max="11283" width="6.42578125" style="2" customWidth="1"/>
    <col min="11284" max="11284" width="5.85546875" style="2" customWidth="1"/>
    <col min="11285" max="11285" width="6.140625" style="2" customWidth="1"/>
    <col min="11286" max="11286" width="6.42578125" style="2" customWidth="1"/>
    <col min="11287" max="11288" width="6" style="2" customWidth="1"/>
    <col min="11289" max="11289" width="6.140625" style="2" customWidth="1"/>
    <col min="11290" max="11290" width="6.85546875" style="2" customWidth="1"/>
    <col min="11291" max="11292" width="5.42578125" style="2" customWidth="1"/>
    <col min="11293" max="11521" width="5.42578125" style="2"/>
    <col min="11522" max="11522" width="4.140625" style="2" customWidth="1"/>
    <col min="11523" max="11523" width="25.85546875" style="2" customWidth="1"/>
    <col min="11524" max="11524" width="5.85546875" style="2" customWidth="1"/>
    <col min="11525" max="11525" width="6.7109375" style="2" customWidth="1"/>
    <col min="11526" max="11526" width="6.140625" style="2" customWidth="1"/>
    <col min="11527" max="11527" width="5.85546875" style="2" customWidth="1"/>
    <col min="11528" max="11528" width="6.140625" style="2" customWidth="1"/>
    <col min="11529" max="11529" width="6.7109375" style="2" customWidth="1"/>
    <col min="11530" max="11531" width="6.42578125" style="2" customWidth="1"/>
    <col min="11532" max="11532" width="6" style="2" customWidth="1"/>
    <col min="11533" max="11533" width="6.140625" style="2" customWidth="1"/>
    <col min="11534" max="11534" width="5.85546875" style="2" customWidth="1"/>
    <col min="11535" max="11535" width="6.140625" style="2" customWidth="1"/>
    <col min="11536" max="11537" width="6" style="2" customWidth="1"/>
    <col min="11538" max="11538" width="5.85546875" style="2" customWidth="1"/>
    <col min="11539" max="11539" width="6.42578125" style="2" customWidth="1"/>
    <col min="11540" max="11540" width="5.85546875" style="2" customWidth="1"/>
    <col min="11541" max="11541" width="6.140625" style="2" customWidth="1"/>
    <col min="11542" max="11542" width="6.42578125" style="2" customWidth="1"/>
    <col min="11543" max="11544" width="6" style="2" customWidth="1"/>
    <col min="11545" max="11545" width="6.140625" style="2" customWidth="1"/>
    <col min="11546" max="11546" width="6.85546875" style="2" customWidth="1"/>
    <col min="11547" max="11548" width="5.42578125" style="2" customWidth="1"/>
    <col min="11549" max="11777" width="5.42578125" style="2"/>
    <col min="11778" max="11778" width="4.140625" style="2" customWidth="1"/>
    <col min="11779" max="11779" width="25.85546875" style="2" customWidth="1"/>
    <col min="11780" max="11780" width="5.85546875" style="2" customWidth="1"/>
    <col min="11781" max="11781" width="6.7109375" style="2" customWidth="1"/>
    <col min="11782" max="11782" width="6.140625" style="2" customWidth="1"/>
    <col min="11783" max="11783" width="5.85546875" style="2" customWidth="1"/>
    <col min="11784" max="11784" width="6.140625" style="2" customWidth="1"/>
    <col min="11785" max="11785" width="6.7109375" style="2" customWidth="1"/>
    <col min="11786" max="11787" width="6.42578125" style="2" customWidth="1"/>
    <col min="11788" max="11788" width="6" style="2" customWidth="1"/>
    <col min="11789" max="11789" width="6.140625" style="2" customWidth="1"/>
    <col min="11790" max="11790" width="5.85546875" style="2" customWidth="1"/>
    <col min="11791" max="11791" width="6.140625" style="2" customWidth="1"/>
    <col min="11792" max="11793" width="6" style="2" customWidth="1"/>
    <col min="11794" max="11794" width="5.85546875" style="2" customWidth="1"/>
    <col min="11795" max="11795" width="6.42578125" style="2" customWidth="1"/>
    <col min="11796" max="11796" width="5.85546875" style="2" customWidth="1"/>
    <col min="11797" max="11797" width="6.140625" style="2" customWidth="1"/>
    <col min="11798" max="11798" width="6.42578125" style="2" customWidth="1"/>
    <col min="11799" max="11800" width="6" style="2" customWidth="1"/>
    <col min="11801" max="11801" width="6.140625" style="2" customWidth="1"/>
    <col min="11802" max="11802" width="6.85546875" style="2" customWidth="1"/>
    <col min="11803" max="11804" width="5.42578125" style="2" customWidth="1"/>
    <col min="11805" max="12033" width="5.42578125" style="2"/>
    <col min="12034" max="12034" width="4.140625" style="2" customWidth="1"/>
    <col min="12035" max="12035" width="25.85546875" style="2" customWidth="1"/>
    <col min="12036" max="12036" width="5.85546875" style="2" customWidth="1"/>
    <col min="12037" max="12037" width="6.7109375" style="2" customWidth="1"/>
    <col min="12038" max="12038" width="6.140625" style="2" customWidth="1"/>
    <col min="12039" max="12039" width="5.85546875" style="2" customWidth="1"/>
    <col min="12040" max="12040" width="6.140625" style="2" customWidth="1"/>
    <col min="12041" max="12041" width="6.7109375" style="2" customWidth="1"/>
    <col min="12042" max="12043" width="6.42578125" style="2" customWidth="1"/>
    <col min="12044" max="12044" width="6" style="2" customWidth="1"/>
    <col min="12045" max="12045" width="6.140625" style="2" customWidth="1"/>
    <col min="12046" max="12046" width="5.85546875" style="2" customWidth="1"/>
    <col min="12047" max="12047" width="6.140625" style="2" customWidth="1"/>
    <col min="12048" max="12049" width="6" style="2" customWidth="1"/>
    <col min="12050" max="12050" width="5.85546875" style="2" customWidth="1"/>
    <col min="12051" max="12051" width="6.42578125" style="2" customWidth="1"/>
    <col min="12052" max="12052" width="5.85546875" style="2" customWidth="1"/>
    <col min="12053" max="12053" width="6.140625" style="2" customWidth="1"/>
    <col min="12054" max="12054" width="6.42578125" style="2" customWidth="1"/>
    <col min="12055" max="12056" width="6" style="2" customWidth="1"/>
    <col min="12057" max="12057" width="6.140625" style="2" customWidth="1"/>
    <col min="12058" max="12058" width="6.85546875" style="2" customWidth="1"/>
    <col min="12059" max="12060" width="5.42578125" style="2" customWidth="1"/>
    <col min="12061" max="12289" width="5.42578125" style="2"/>
    <col min="12290" max="12290" width="4.140625" style="2" customWidth="1"/>
    <col min="12291" max="12291" width="25.85546875" style="2" customWidth="1"/>
    <col min="12292" max="12292" width="5.85546875" style="2" customWidth="1"/>
    <col min="12293" max="12293" width="6.7109375" style="2" customWidth="1"/>
    <col min="12294" max="12294" width="6.140625" style="2" customWidth="1"/>
    <col min="12295" max="12295" width="5.85546875" style="2" customWidth="1"/>
    <col min="12296" max="12296" width="6.140625" style="2" customWidth="1"/>
    <col min="12297" max="12297" width="6.7109375" style="2" customWidth="1"/>
    <col min="12298" max="12299" width="6.42578125" style="2" customWidth="1"/>
    <col min="12300" max="12300" width="6" style="2" customWidth="1"/>
    <col min="12301" max="12301" width="6.140625" style="2" customWidth="1"/>
    <col min="12302" max="12302" width="5.85546875" style="2" customWidth="1"/>
    <col min="12303" max="12303" width="6.140625" style="2" customWidth="1"/>
    <col min="12304" max="12305" width="6" style="2" customWidth="1"/>
    <col min="12306" max="12306" width="5.85546875" style="2" customWidth="1"/>
    <col min="12307" max="12307" width="6.42578125" style="2" customWidth="1"/>
    <col min="12308" max="12308" width="5.85546875" style="2" customWidth="1"/>
    <col min="12309" max="12309" width="6.140625" style="2" customWidth="1"/>
    <col min="12310" max="12310" width="6.42578125" style="2" customWidth="1"/>
    <col min="12311" max="12312" width="6" style="2" customWidth="1"/>
    <col min="12313" max="12313" width="6.140625" style="2" customWidth="1"/>
    <col min="12314" max="12314" width="6.85546875" style="2" customWidth="1"/>
    <col min="12315" max="12316" width="5.42578125" style="2" customWidth="1"/>
    <col min="12317" max="12545" width="5.42578125" style="2"/>
    <col min="12546" max="12546" width="4.140625" style="2" customWidth="1"/>
    <col min="12547" max="12547" width="25.85546875" style="2" customWidth="1"/>
    <col min="12548" max="12548" width="5.85546875" style="2" customWidth="1"/>
    <col min="12549" max="12549" width="6.7109375" style="2" customWidth="1"/>
    <col min="12550" max="12550" width="6.140625" style="2" customWidth="1"/>
    <col min="12551" max="12551" width="5.85546875" style="2" customWidth="1"/>
    <col min="12552" max="12552" width="6.140625" style="2" customWidth="1"/>
    <col min="12553" max="12553" width="6.7109375" style="2" customWidth="1"/>
    <col min="12554" max="12555" width="6.42578125" style="2" customWidth="1"/>
    <col min="12556" max="12556" width="6" style="2" customWidth="1"/>
    <col min="12557" max="12557" width="6.140625" style="2" customWidth="1"/>
    <col min="12558" max="12558" width="5.85546875" style="2" customWidth="1"/>
    <col min="12559" max="12559" width="6.140625" style="2" customWidth="1"/>
    <col min="12560" max="12561" width="6" style="2" customWidth="1"/>
    <col min="12562" max="12562" width="5.85546875" style="2" customWidth="1"/>
    <col min="12563" max="12563" width="6.42578125" style="2" customWidth="1"/>
    <col min="12564" max="12564" width="5.85546875" style="2" customWidth="1"/>
    <col min="12565" max="12565" width="6.140625" style="2" customWidth="1"/>
    <col min="12566" max="12566" width="6.42578125" style="2" customWidth="1"/>
    <col min="12567" max="12568" width="6" style="2" customWidth="1"/>
    <col min="12569" max="12569" width="6.140625" style="2" customWidth="1"/>
    <col min="12570" max="12570" width="6.85546875" style="2" customWidth="1"/>
    <col min="12571" max="12572" width="5.42578125" style="2" customWidth="1"/>
    <col min="12573" max="12801" width="5.42578125" style="2"/>
    <col min="12802" max="12802" width="4.140625" style="2" customWidth="1"/>
    <col min="12803" max="12803" width="25.85546875" style="2" customWidth="1"/>
    <col min="12804" max="12804" width="5.85546875" style="2" customWidth="1"/>
    <col min="12805" max="12805" width="6.7109375" style="2" customWidth="1"/>
    <col min="12806" max="12806" width="6.140625" style="2" customWidth="1"/>
    <col min="12807" max="12807" width="5.85546875" style="2" customWidth="1"/>
    <col min="12808" max="12808" width="6.140625" style="2" customWidth="1"/>
    <col min="12809" max="12809" width="6.7109375" style="2" customWidth="1"/>
    <col min="12810" max="12811" width="6.42578125" style="2" customWidth="1"/>
    <col min="12812" max="12812" width="6" style="2" customWidth="1"/>
    <col min="12813" max="12813" width="6.140625" style="2" customWidth="1"/>
    <col min="12814" max="12814" width="5.85546875" style="2" customWidth="1"/>
    <col min="12815" max="12815" width="6.140625" style="2" customWidth="1"/>
    <col min="12816" max="12817" width="6" style="2" customWidth="1"/>
    <col min="12818" max="12818" width="5.85546875" style="2" customWidth="1"/>
    <col min="12819" max="12819" width="6.42578125" style="2" customWidth="1"/>
    <col min="12820" max="12820" width="5.85546875" style="2" customWidth="1"/>
    <col min="12821" max="12821" width="6.140625" style="2" customWidth="1"/>
    <col min="12822" max="12822" width="6.42578125" style="2" customWidth="1"/>
    <col min="12823" max="12824" width="6" style="2" customWidth="1"/>
    <col min="12825" max="12825" width="6.140625" style="2" customWidth="1"/>
    <col min="12826" max="12826" width="6.85546875" style="2" customWidth="1"/>
    <col min="12827" max="12828" width="5.42578125" style="2" customWidth="1"/>
    <col min="12829" max="13057" width="5.42578125" style="2"/>
    <col min="13058" max="13058" width="4.140625" style="2" customWidth="1"/>
    <col min="13059" max="13059" width="25.85546875" style="2" customWidth="1"/>
    <col min="13060" max="13060" width="5.85546875" style="2" customWidth="1"/>
    <col min="13061" max="13061" width="6.7109375" style="2" customWidth="1"/>
    <col min="13062" max="13062" width="6.140625" style="2" customWidth="1"/>
    <col min="13063" max="13063" width="5.85546875" style="2" customWidth="1"/>
    <col min="13064" max="13064" width="6.140625" style="2" customWidth="1"/>
    <col min="13065" max="13065" width="6.7109375" style="2" customWidth="1"/>
    <col min="13066" max="13067" width="6.42578125" style="2" customWidth="1"/>
    <col min="13068" max="13068" width="6" style="2" customWidth="1"/>
    <col min="13069" max="13069" width="6.140625" style="2" customWidth="1"/>
    <col min="13070" max="13070" width="5.85546875" style="2" customWidth="1"/>
    <col min="13071" max="13071" width="6.140625" style="2" customWidth="1"/>
    <col min="13072" max="13073" width="6" style="2" customWidth="1"/>
    <col min="13074" max="13074" width="5.85546875" style="2" customWidth="1"/>
    <col min="13075" max="13075" width="6.42578125" style="2" customWidth="1"/>
    <col min="13076" max="13076" width="5.85546875" style="2" customWidth="1"/>
    <col min="13077" max="13077" width="6.140625" style="2" customWidth="1"/>
    <col min="13078" max="13078" width="6.42578125" style="2" customWidth="1"/>
    <col min="13079" max="13080" width="6" style="2" customWidth="1"/>
    <col min="13081" max="13081" width="6.140625" style="2" customWidth="1"/>
    <col min="13082" max="13082" width="6.85546875" style="2" customWidth="1"/>
    <col min="13083" max="13084" width="5.42578125" style="2" customWidth="1"/>
    <col min="13085" max="13313" width="5.42578125" style="2"/>
    <col min="13314" max="13314" width="4.140625" style="2" customWidth="1"/>
    <col min="13315" max="13315" width="25.85546875" style="2" customWidth="1"/>
    <col min="13316" max="13316" width="5.85546875" style="2" customWidth="1"/>
    <col min="13317" max="13317" width="6.7109375" style="2" customWidth="1"/>
    <col min="13318" max="13318" width="6.140625" style="2" customWidth="1"/>
    <col min="13319" max="13319" width="5.85546875" style="2" customWidth="1"/>
    <col min="13320" max="13320" width="6.140625" style="2" customWidth="1"/>
    <col min="13321" max="13321" width="6.7109375" style="2" customWidth="1"/>
    <col min="13322" max="13323" width="6.42578125" style="2" customWidth="1"/>
    <col min="13324" max="13324" width="6" style="2" customWidth="1"/>
    <col min="13325" max="13325" width="6.140625" style="2" customWidth="1"/>
    <col min="13326" max="13326" width="5.85546875" style="2" customWidth="1"/>
    <col min="13327" max="13327" width="6.140625" style="2" customWidth="1"/>
    <col min="13328" max="13329" width="6" style="2" customWidth="1"/>
    <col min="13330" max="13330" width="5.85546875" style="2" customWidth="1"/>
    <col min="13331" max="13331" width="6.42578125" style="2" customWidth="1"/>
    <col min="13332" max="13332" width="5.85546875" style="2" customWidth="1"/>
    <col min="13333" max="13333" width="6.140625" style="2" customWidth="1"/>
    <col min="13334" max="13334" width="6.42578125" style="2" customWidth="1"/>
    <col min="13335" max="13336" width="6" style="2" customWidth="1"/>
    <col min="13337" max="13337" width="6.140625" style="2" customWidth="1"/>
    <col min="13338" max="13338" width="6.85546875" style="2" customWidth="1"/>
    <col min="13339" max="13340" width="5.42578125" style="2" customWidth="1"/>
    <col min="13341" max="13569" width="5.42578125" style="2"/>
    <col min="13570" max="13570" width="4.140625" style="2" customWidth="1"/>
    <col min="13571" max="13571" width="25.85546875" style="2" customWidth="1"/>
    <col min="13572" max="13572" width="5.85546875" style="2" customWidth="1"/>
    <col min="13573" max="13573" width="6.7109375" style="2" customWidth="1"/>
    <col min="13574" max="13574" width="6.140625" style="2" customWidth="1"/>
    <col min="13575" max="13575" width="5.85546875" style="2" customWidth="1"/>
    <col min="13576" max="13576" width="6.140625" style="2" customWidth="1"/>
    <col min="13577" max="13577" width="6.7109375" style="2" customWidth="1"/>
    <col min="13578" max="13579" width="6.42578125" style="2" customWidth="1"/>
    <col min="13580" max="13580" width="6" style="2" customWidth="1"/>
    <col min="13581" max="13581" width="6.140625" style="2" customWidth="1"/>
    <col min="13582" max="13582" width="5.85546875" style="2" customWidth="1"/>
    <col min="13583" max="13583" width="6.140625" style="2" customWidth="1"/>
    <col min="13584" max="13585" width="6" style="2" customWidth="1"/>
    <col min="13586" max="13586" width="5.85546875" style="2" customWidth="1"/>
    <col min="13587" max="13587" width="6.42578125" style="2" customWidth="1"/>
    <col min="13588" max="13588" width="5.85546875" style="2" customWidth="1"/>
    <col min="13589" max="13589" width="6.140625" style="2" customWidth="1"/>
    <col min="13590" max="13590" width="6.42578125" style="2" customWidth="1"/>
    <col min="13591" max="13592" width="6" style="2" customWidth="1"/>
    <col min="13593" max="13593" width="6.140625" style="2" customWidth="1"/>
    <col min="13594" max="13594" width="6.85546875" style="2" customWidth="1"/>
    <col min="13595" max="13596" width="5.42578125" style="2" customWidth="1"/>
    <col min="13597" max="13825" width="5.42578125" style="2"/>
    <col min="13826" max="13826" width="4.140625" style="2" customWidth="1"/>
    <col min="13827" max="13827" width="25.85546875" style="2" customWidth="1"/>
    <col min="13828" max="13828" width="5.85546875" style="2" customWidth="1"/>
    <col min="13829" max="13829" width="6.7109375" style="2" customWidth="1"/>
    <col min="13830" max="13830" width="6.140625" style="2" customWidth="1"/>
    <col min="13831" max="13831" width="5.85546875" style="2" customWidth="1"/>
    <col min="13832" max="13832" width="6.140625" style="2" customWidth="1"/>
    <col min="13833" max="13833" width="6.7109375" style="2" customWidth="1"/>
    <col min="13834" max="13835" width="6.42578125" style="2" customWidth="1"/>
    <col min="13836" max="13836" width="6" style="2" customWidth="1"/>
    <col min="13837" max="13837" width="6.140625" style="2" customWidth="1"/>
    <col min="13838" max="13838" width="5.85546875" style="2" customWidth="1"/>
    <col min="13839" max="13839" width="6.140625" style="2" customWidth="1"/>
    <col min="13840" max="13841" width="6" style="2" customWidth="1"/>
    <col min="13842" max="13842" width="5.85546875" style="2" customWidth="1"/>
    <col min="13843" max="13843" width="6.42578125" style="2" customWidth="1"/>
    <col min="13844" max="13844" width="5.85546875" style="2" customWidth="1"/>
    <col min="13845" max="13845" width="6.140625" style="2" customWidth="1"/>
    <col min="13846" max="13846" width="6.42578125" style="2" customWidth="1"/>
    <col min="13847" max="13848" width="6" style="2" customWidth="1"/>
    <col min="13849" max="13849" width="6.140625" style="2" customWidth="1"/>
    <col min="13850" max="13850" width="6.85546875" style="2" customWidth="1"/>
    <col min="13851" max="13852" width="5.42578125" style="2" customWidth="1"/>
    <col min="13853" max="14081" width="5.42578125" style="2"/>
    <col min="14082" max="14082" width="4.140625" style="2" customWidth="1"/>
    <col min="14083" max="14083" width="25.85546875" style="2" customWidth="1"/>
    <col min="14084" max="14084" width="5.85546875" style="2" customWidth="1"/>
    <col min="14085" max="14085" width="6.7109375" style="2" customWidth="1"/>
    <col min="14086" max="14086" width="6.140625" style="2" customWidth="1"/>
    <col min="14087" max="14087" width="5.85546875" style="2" customWidth="1"/>
    <col min="14088" max="14088" width="6.140625" style="2" customWidth="1"/>
    <col min="14089" max="14089" width="6.7109375" style="2" customWidth="1"/>
    <col min="14090" max="14091" width="6.42578125" style="2" customWidth="1"/>
    <col min="14092" max="14092" width="6" style="2" customWidth="1"/>
    <col min="14093" max="14093" width="6.140625" style="2" customWidth="1"/>
    <col min="14094" max="14094" width="5.85546875" style="2" customWidth="1"/>
    <col min="14095" max="14095" width="6.140625" style="2" customWidth="1"/>
    <col min="14096" max="14097" width="6" style="2" customWidth="1"/>
    <col min="14098" max="14098" width="5.85546875" style="2" customWidth="1"/>
    <col min="14099" max="14099" width="6.42578125" style="2" customWidth="1"/>
    <col min="14100" max="14100" width="5.85546875" style="2" customWidth="1"/>
    <col min="14101" max="14101" width="6.140625" style="2" customWidth="1"/>
    <col min="14102" max="14102" width="6.42578125" style="2" customWidth="1"/>
    <col min="14103" max="14104" width="6" style="2" customWidth="1"/>
    <col min="14105" max="14105" width="6.140625" style="2" customWidth="1"/>
    <col min="14106" max="14106" width="6.85546875" style="2" customWidth="1"/>
    <col min="14107" max="14108" width="5.42578125" style="2" customWidth="1"/>
    <col min="14109" max="14337" width="5.42578125" style="2"/>
    <col min="14338" max="14338" width="4.140625" style="2" customWidth="1"/>
    <col min="14339" max="14339" width="25.85546875" style="2" customWidth="1"/>
    <col min="14340" max="14340" width="5.85546875" style="2" customWidth="1"/>
    <col min="14341" max="14341" width="6.7109375" style="2" customWidth="1"/>
    <col min="14342" max="14342" width="6.140625" style="2" customWidth="1"/>
    <col min="14343" max="14343" width="5.85546875" style="2" customWidth="1"/>
    <col min="14344" max="14344" width="6.140625" style="2" customWidth="1"/>
    <col min="14345" max="14345" width="6.7109375" style="2" customWidth="1"/>
    <col min="14346" max="14347" width="6.42578125" style="2" customWidth="1"/>
    <col min="14348" max="14348" width="6" style="2" customWidth="1"/>
    <col min="14349" max="14349" width="6.140625" style="2" customWidth="1"/>
    <col min="14350" max="14350" width="5.85546875" style="2" customWidth="1"/>
    <col min="14351" max="14351" width="6.140625" style="2" customWidth="1"/>
    <col min="14352" max="14353" width="6" style="2" customWidth="1"/>
    <col min="14354" max="14354" width="5.85546875" style="2" customWidth="1"/>
    <col min="14355" max="14355" width="6.42578125" style="2" customWidth="1"/>
    <col min="14356" max="14356" width="5.85546875" style="2" customWidth="1"/>
    <col min="14357" max="14357" width="6.140625" style="2" customWidth="1"/>
    <col min="14358" max="14358" width="6.42578125" style="2" customWidth="1"/>
    <col min="14359" max="14360" width="6" style="2" customWidth="1"/>
    <col min="14361" max="14361" width="6.140625" style="2" customWidth="1"/>
    <col min="14362" max="14362" width="6.85546875" style="2" customWidth="1"/>
    <col min="14363" max="14364" width="5.42578125" style="2" customWidth="1"/>
    <col min="14365" max="14593" width="5.42578125" style="2"/>
    <col min="14594" max="14594" width="4.140625" style="2" customWidth="1"/>
    <col min="14595" max="14595" width="25.85546875" style="2" customWidth="1"/>
    <col min="14596" max="14596" width="5.85546875" style="2" customWidth="1"/>
    <col min="14597" max="14597" width="6.7109375" style="2" customWidth="1"/>
    <col min="14598" max="14598" width="6.140625" style="2" customWidth="1"/>
    <col min="14599" max="14599" width="5.85546875" style="2" customWidth="1"/>
    <col min="14600" max="14600" width="6.140625" style="2" customWidth="1"/>
    <col min="14601" max="14601" width="6.7109375" style="2" customWidth="1"/>
    <col min="14602" max="14603" width="6.42578125" style="2" customWidth="1"/>
    <col min="14604" max="14604" width="6" style="2" customWidth="1"/>
    <col min="14605" max="14605" width="6.140625" style="2" customWidth="1"/>
    <col min="14606" max="14606" width="5.85546875" style="2" customWidth="1"/>
    <col min="14607" max="14607" width="6.140625" style="2" customWidth="1"/>
    <col min="14608" max="14609" width="6" style="2" customWidth="1"/>
    <col min="14610" max="14610" width="5.85546875" style="2" customWidth="1"/>
    <col min="14611" max="14611" width="6.42578125" style="2" customWidth="1"/>
    <col min="14612" max="14612" width="5.85546875" style="2" customWidth="1"/>
    <col min="14613" max="14613" width="6.140625" style="2" customWidth="1"/>
    <col min="14614" max="14614" width="6.42578125" style="2" customWidth="1"/>
    <col min="14615" max="14616" width="6" style="2" customWidth="1"/>
    <col min="14617" max="14617" width="6.140625" style="2" customWidth="1"/>
    <col min="14618" max="14618" width="6.85546875" style="2" customWidth="1"/>
    <col min="14619" max="14620" width="5.42578125" style="2" customWidth="1"/>
    <col min="14621" max="14849" width="5.42578125" style="2"/>
    <col min="14850" max="14850" width="4.140625" style="2" customWidth="1"/>
    <col min="14851" max="14851" width="25.85546875" style="2" customWidth="1"/>
    <col min="14852" max="14852" width="5.85546875" style="2" customWidth="1"/>
    <col min="14853" max="14853" width="6.7109375" style="2" customWidth="1"/>
    <col min="14854" max="14854" width="6.140625" style="2" customWidth="1"/>
    <col min="14855" max="14855" width="5.85546875" style="2" customWidth="1"/>
    <col min="14856" max="14856" width="6.140625" style="2" customWidth="1"/>
    <col min="14857" max="14857" width="6.7109375" style="2" customWidth="1"/>
    <col min="14858" max="14859" width="6.42578125" style="2" customWidth="1"/>
    <col min="14860" max="14860" width="6" style="2" customWidth="1"/>
    <col min="14861" max="14861" width="6.140625" style="2" customWidth="1"/>
    <col min="14862" max="14862" width="5.85546875" style="2" customWidth="1"/>
    <col min="14863" max="14863" width="6.140625" style="2" customWidth="1"/>
    <col min="14864" max="14865" width="6" style="2" customWidth="1"/>
    <col min="14866" max="14866" width="5.85546875" style="2" customWidth="1"/>
    <col min="14867" max="14867" width="6.42578125" style="2" customWidth="1"/>
    <col min="14868" max="14868" width="5.85546875" style="2" customWidth="1"/>
    <col min="14869" max="14869" width="6.140625" style="2" customWidth="1"/>
    <col min="14870" max="14870" width="6.42578125" style="2" customWidth="1"/>
    <col min="14871" max="14872" width="6" style="2" customWidth="1"/>
    <col min="14873" max="14873" width="6.140625" style="2" customWidth="1"/>
    <col min="14874" max="14874" width="6.85546875" style="2" customWidth="1"/>
    <col min="14875" max="14876" width="5.42578125" style="2" customWidth="1"/>
    <col min="14877" max="15105" width="5.42578125" style="2"/>
    <col min="15106" max="15106" width="4.140625" style="2" customWidth="1"/>
    <col min="15107" max="15107" width="25.85546875" style="2" customWidth="1"/>
    <col min="15108" max="15108" width="5.85546875" style="2" customWidth="1"/>
    <col min="15109" max="15109" width="6.7109375" style="2" customWidth="1"/>
    <col min="15110" max="15110" width="6.140625" style="2" customWidth="1"/>
    <col min="15111" max="15111" width="5.85546875" style="2" customWidth="1"/>
    <col min="15112" max="15112" width="6.140625" style="2" customWidth="1"/>
    <col min="15113" max="15113" width="6.7109375" style="2" customWidth="1"/>
    <col min="15114" max="15115" width="6.42578125" style="2" customWidth="1"/>
    <col min="15116" max="15116" width="6" style="2" customWidth="1"/>
    <col min="15117" max="15117" width="6.140625" style="2" customWidth="1"/>
    <col min="15118" max="15118" width="5.85546875" style="2" customWidth="1"/>
    <col min="15119" max="15119" width="6.140625" style="2" customWidth="1"/>
    <col min="15120" max="15121" width="6" style="2" customWidth="1"/>
    <col min="15122" max="15122" width="5.85546875" style="2" customWidth="1"/>
    <col min="15123" max="15123" width="6.42578125" style="2" customWidth="1"/>
    <col min="15124" max="15124" width="5.85546875" style="2" customWidth="1"/>
    <col min="15125" max="15125" width="6.140625" style="2" customWidth="1"/>
    <col min="15126" max="15126" width="6.42578125" style="2" customWidth="1"/>
    <col min="15127" max="15128" width="6" style="2" customWidth="1"/>
    <col min="15129" max="15129" width="6.140625" style="2" customWidth="1"/>
    <col min="15130" max="15130" width="6.85546875" style="2" customWidth="1"/>
    <col min="15131" max="15132" width="5.42578125" style="2" customWidth="1"/>
    <col min="15133" max="15361" width="5.42578125" style="2"/>
    <col min="15362" max="15362" width="4.140625" style="2" customWidth="1"/>
    <col min="15363" max="15363" width="25.85546875" style="2" customWidth="1"/>
    <col min="15364" max="15364" width="5.85546875" style="2" customWidth="1"/>
    <col min="15365" max="15365" width="6.7109375" style="2" customWidth="1"/>
    <col min="15366" max="15366" width="6.140625" style="2" customWidth="1"/>
    <col min="15367" max="15367" width="5.85546875" style="2" customWidth="1"/>
    <col min="15368" max="15368" width="6.140625" style="2" customWidth="1"/>
    <col min="15369" max="15369" width="6.7109375" style="2" customWidth="1"/>
    <col min="15370" max="15371" width="6.42578125" style="2" customWidth="1"/>
    <col min="15372" max="15372" width="6" style="2" customWidth="1"/>
    <col min="15373" max="15373" width="6.140625" style="2" customWidth="1"/>
    <col min="15374" max="15374" width="5.85546875" style="2" customWidth="1"/>
    <col min="15375" max="15375" width="6.140625" style="2" customWidth="1"/>
    <col min="15376" max="15377" width="6" style="2" customWidth="1"/>
    <col min="15378" max="15378" width="5.85546875" style="2" customWidth="1"/>
    <col min="15379" max="15379" width="6.42578125" style="2" customWidth="1"/>
    <col min="15380" max="15380" width="5.85546875" style="2" customWidth="1"/>
    <col min="15381" max="15381" width="6.140625" style="2" customWidth="1"/>
    <col min="15382" max="15382" width="6.42578125" style="2" customWidth="1"/>
    <col min="15383" max="15384" width="6" style="2" customWidth="1"/>
    <col min="15385" max="15385" width="6.140625" style="2" customWidth="1"/>
    <col min="15386" max="15386" width="6.85546875" style="2" customWidth="1"/>
    <col min="15387" max="15388" width="5.42578125" style="2" customWidth="1"/>
    <col min="15389" max="15617" width="5.42578125" style="2"/>
    <col min="15618" max="15618" width="4.140625" style="2" customWidth="1"/>
    <col min="15619" max="15619" width="25.85546875" style="2" customWidth="1"/>
    <col min="15620" max="15620" width="5.85546875" style="2" customWidth="1"/>
    <col min="15621" max="15621" width="6.7109375" style="2" customWidth="1"/>
    <col min="15622" max="15622" width="6.140625" style="2" customWidth="1"/>
    <col min="15623" max="15623" width="5.85546875" style="2" customWidth="1"/>
    <col min="15624" max="15624" width="6.140625" style="2" customWidth="1"/>
    <col min="15625" max="15625" width="6.7109375" style="2" customWidth="1"/>
    <col min="15626" max="15627" width="6.42578125" style="2" customWidth="1"/>
    <col min="15628" max="15628" width="6" style="2" customWidth="1"/>
    <col min="15629" max="15629" width="6.140625" style="2" customWidth="1"/>
    <col min="15630" max="15630" width="5.85546875" style="2" customWidth="1"/>
    <col min="15631" max="15631" width="6.140625" style="2" customWidth="1"/>
    <col min="15632" max="15633" width="6" style="2" customWidth="1"/>
    <col min="15634" max="15634" width="5.85546875" style="2" customWidth="1"/>
    <col min="15635" max="15635" width="6.42578125" style="2" customWidth="1"/>
    <col min="15636" max="15636" width="5.85546875" style="2" customWidth="1"/>
    <col min="15637" max="15637" width="6.140625" style="2" customWidth="1"/>
    <col min="15638" max="15638" width="6.42578125" style="2" customWidth="1"/>
    <col min="15639" max="15640" width="6" style="2" customWidth="1"/>
    <col min="15641" max="15641" width="6.140625" style="2" customWidth="1"/>
    <col min="15642" max="15642" width="6.85546875" style="2" customWidth="1"/>
    <col min="15643" max="15644" width="5.42578125" style="2" customWidth="1"/>
    <col min="15645" max="15873" width="5.42578125" style="2"/>
    <col min="15874" max="15874" width="4.140625" style="2" customWidth="1"/>
    <col min="15875" max="15875" width="25.85546875" style="2" customWidth="1"/>
    <col min="15876" max="15876" width="5.85546875" style="2" customWidth="1"/>
    <col min="15877" max="15877" width="6.7109375" style="2" customWidth="1"/>
    <col min="15878" max="15878" width="6.140625" style="2" customWidth="1"/>
    <col min="15879" max="15879" width="5.85546875" style="2" customWidth="1"/>
    <col min="15880" max="15880" width="6.140625" style="2" customWidth="1"/>
    <col min="15881" max="15881" width="6.7109375" style="2" customWidth="1"/>
    <col min="15882" max="15883" width="6.42578125" style="2" customWidth="1"/>
    <col min="15884" max="15884" width="6" style="2" customWidth="1"/>
    <col min="15885" max="15885" width="6.140625" style="2" customWidth="1"/>
    <col min="15886" max="15886" width="5.85546875" style="2" customWidth="1"/>
    <col min="15887" max="15887" width="6.140625" style="2" customWidth="1"/>
    <col min="15888" max="15889" width="6" style="2" customWidth="1"/>
    <col min="15890" max="15890" width="5.85546875" style="2" customWidth="1"/>
    <col min="15891" max="15891" width="6.42578125" style="2" customWidth="1"/>
    <col min="15892" max="15892" width="5.85546875" style="2" customWidth="1"/>
    <col min="15893" max="15893" width="6.140625" style="2" customWidth="1"/>
    <col min="15894" max="15894" width="6.42578125" style="2" customWidth="1"/>
    <col min="15895" max="15896" width="6" style="2" customWidth="1"/>
    <col min="15897" max="15897" width="6.140625" style="2" customWidth="1"/>
    <col min="15898" max="15898" width="6.85546875" style="2" customWidth="1"/>
    <col min="15899" max="15900" width="5.42578125" style="2" customWidth="1"/>
    <col min="15901" max="16129" width="5.42578125" style="2"/>
    <col min="16130" max="16130" width="4.140625" style="2" customWidth="1"/>
    <col min="16131" max="16131" width="25.85546875" style="2" customWidth="1"/>
    <col min="16132" max="16132" width="5.85546875" style="2" customWidth="1"/>
    <col min="16133" max="16133" width="6.7109375" style="2" customWidth="1"/>
    <col min="16134" max="16134" width="6.140625" style="2" customWidth="1"/>
    <col min="16135" max="16135" width="5.85546875" style="2" customWidth="1"/>
    <col min="16136" max="16136" width="6.140625" style="2" customWidth="1"/>
    <col min="16137" max="16137" width="6.7109375" style="2" customWidth="1"/>
    <col min="16138" max="16139" width="6.42578125" style="2" customWidth="1"/>
    <col min="16140" max="16140" width="6" style="2" customWidth="1"/>
    <col min="16141" max="16141" width="6.140625" style="2" customWidth="1"/>
    <col min="16142" max="16142" width="5.85546875" style="2" customWidth="1"/>
    <col min="16143" max="16143" width="6.140625" style="2" customWidth="1"/>
    <col min="16144" max="16145" width="6" style="2" customWidth="1"/>
    <col min="16146" max="16146" width="5.85546875" style="2" customWidth="1"/>
    <col min="16147" max="16147" width="6.42578125" style="2" customWidth="1"/>
    <col min="16148" max="16148" width="5.85546875" style="2" customWidth="1"/>
    <col min="16149" max="16149" width="6.140625" style="2" customWidth="1"/>
    <col min="16150" max="16150" width="6.42578125" style="2" customWidth="1"/>
    <col min="16151" max="16152" width="6" style="2" customWidth="1"/>
    <col min="16153" max="16153" width="6.140625" style="2" customWidth="1"/>
    <col min="16154" max="16154" width="6.85546875" style="2" customWidth="1"/>
    <col min="16155" max="16156" width="5.42578125" style="2" customWidth="1"/>
    <col min="16157" max="16384" width="5.42578125" style="2"/>
  </cols>
  <sheetData>
    <row r="1" spans="1:28" s="1" customFormat="1" ht="24.95" customHeight="1" x14ac:dyDescent="0.2">
      <c r="A1" s="877" t="s">
        <v>381</v>
      </c>
      <c r="B1" s="877"/>
      <c r="C1" s="877"/>
      <c r="D1" s="877"/>
      <c r="E1" s="877"/>
      <c r="F1" s="877"/>
      <c r="G1" s="877"/>
      <c r="H1" s="877"/>
      <c r="I1" s="877"/>
      <c r="J1" s="877"/>
      <c r="K1" s="877"/>
      <c r="L1" s="877"/>
      <c r="M1" s="877"/>
      <c r="N1" s="877"/>
      <c r="O1" s="877"/>
      <c r="P1" s="877"/>
      <c r="Q1" s="877"/>
      <c r="R1" s="877"/>
      <c r="S1" s="877"/>
      <c r="T1" s="877"/>
      <c r="U1" s="877"/>
      <c r="V1" s="878"/>
      <c r="W1" s="939" t="s">
        <v>197</v>
      </c>
      <c r="X1" s="939"/>
      <c r="Y1" s="263"/>
      <c r="Z1" s="263"/>
      <c r="AA1" s="263"/>
    </row>
    <row r="2" spans="1:28" ht="15" customHeight="1" x14ac:dyDescent="0.25">
      <c r="A2" s="901"/>
      <c r="B2" s="901"/>
      <c r="R2" s="987" t="s">
        <v>391</v>
      </c>
      <c r="S2" s="987"/>
      <c r="T2" s="987"/>
      <c r="U2" s="987"/>
      <c r="V2" s="987"/>
      <c r="W2" s="987"/>
      <c r="X2" s="987"/>
    </row>
    <row r="3" spans="1:28" s="29" customFormat="1" ht="20.25" customHeight="1" x14ac:dyDescent="0.2">
      <c r="A3" s="968" t="s">
        <v>225</v>
      </c>
      <c r="B3" s="971" t="s">
        <v>163</v>
      </c>
      <c r="C3" s="885" t="s">
        <v>107</v>
      </c>
      <c r="D3" s="980" t="s">
        <v>164</v>
      </c>
      <c r="E3" s="981"/>
      <c r="F3" s="981"/>
      <c r="G3" s="1045"/>
      <c r="H3" s="980" t="s">
        <v>165</v>
      </c>
      <c r="I3" s="981"/>
      <c r="J3" s="981"/>
      <c r="K3" s="981"/>
      <c r="L3" s="981"/>
      <c r="M3" s="981"/>
      <c r="N3" s="981"/>
      <c r="O3" s="981"/>
      <c r="P3" s="981"/>
      <c r="Q3" s="981"/>
      <c r="R3" s="977" t="s">
        <v>5</v>
      </c>
      <c r="S3" s="978"/>
      <c r="T3" s="978"/>
      <c r="U3" s="978"/>
      <c r="V3" s="978"/>
      <c r="W3" s="978"/>
      <c r="X3" s="979"/>
      <c r="Y3" s="264"/>
      <c r="Z3" s="264"/>
      <c r="AA3" s="264"/>
    </row>
    <row r="4" spans="1:28" s="21" customFormat="1" ht="20.25" customHeight="1" x14ac:dyDescent="0.2">
      <c r="A4" s="969"/>
      <c r="B4" s="972"/>
      <c r="C4" s="886"/>
      <c r="D4" s="875" t="s">
        <v>123</v>
      </c>
      <c r="E4" s="875" t="s">
        <v>455</v>
      </c>
      <c r="F4" s="875" t="s">
        <v>489</v>
      </c>
      <c r="G4" s="875" t="s">
        <v>131</v>
      </c>
      <c r="H4" s="875" t="s">
        <v>16</v>
      </c>
      <c r="I4" s="875" t="s">
        <v>235</v>
      </c>
      <c r="J4" s="875" t="s">
        <v>475</v>
      </c>
      <c r="K4" s="875" t="s">
        <v>382</v>
      </c>
      <c r="L4" s="875" t="s">
        <v>456</v>
      </c>
      <c r="M4" s="875" t="s">
        <v>74</v>
      </c>
      <c r="N4" s="875" t="s">
        <v>457</v>
      </c>
      <c r="O4" s="875" t="s">
        <v>427</v>
      </c>
      <c r="P4" s="875" t="s">
        <v>493</v>
      </c>
      <c r="Q4" s="875" t="s">
        <v>12</v>
      </c>
      <c r="R4" s="875" t="s">
        <v>367</v>
      </c>
      <c r="S4" s="875" t="s">
        <v>166</v>
      </c>
      <c r="T4" s="875" t="s">
        <v>167</v>
      </c>
      <c r="U4" s="875" t="s">
        <v>168</v>
      </c>
      <c r="V4" s="988" t="s">
        <v>15</v>
      </c>
      <c r="W4" s="989"/>
      <c r="X4" s="990"/>
      <c r="Y4" s="264"/>
      <c r="Z4" s="264"/>
      <c r="AA4" s="264"/>
      <c r="AB4" s="26"/>
    </row>
    <row r="5" spans="1:28" s="22" customFormat="1" ht="123" customHeight="1" x14ac:dyDescent="0.2">
      <c r="A5" s="969"/>
      <c r="B5" s="972"/>
      <c r="C5" s="887"/>
      <c r="D5" s="876"/>
      <c r="E5" s="876"/>
      <c r="F5" s="876"/>
      <c r="G5" s="876"/>
      <c r="H5" s="876"/>
      <c r="I5" s="876"/>
      <c r="J5" s="876"/>
      <c r="K5" s="876"/>
      <c r="L5" s="876"/>
      <c r="M5" s="876"/>
      <c r="N5" s="876"/>
      <c r="O5" s="876"/>
      <c r="P5" s="876"/>
      <c r="Q5" s="876"/>
      <c r="R5" s="876"/>
      <c r="S5" s="876"/>
      <c r="T5" s="876"/>
      <c r="U5" s="876"/>
      <c r="V5" s="173" t="s">
        <v>436</v>
      </c>
      <c r="W5" s="174" t="s">
        <v>17</v>
      </c>
      <c r="X5" s="175" t="s">
        <v>18</v>
      </c>
      <c r="Y5" s="289"/>
      <c r="Z5" s="289"/>
      <c r="AA5" s="289"/>
      <c r="AB5" s="289"/>
    </row>
    <row r="6" spans="1:28" s="23" customFormat="1" ht="15" customHeight="1" x14ac:dyDescent="0.2">
      <c r="A6" s="176">
        <v>1</v>
      </c>
      <c r="B6" s="176">
        <v>2</v>
      </c>
      <c r="C6" s="176">
        <v>3</v>
      </c>
      <c r="D6" s="176">
        <v>4</v>
      </c>
      <c r="E6" s="176">
        <v>5</v>
      </c>
      <c r="F6" s="176">
        <v>6</v>
      </c>
      <c r="G6" s="176">
        <v>7</v>
      </c>
      <c r="H6" s="176">
        <v>8</v>
      </c>
      <c r="I6" s="176">
        <v>9</v>
      </c>
      <c r="J6" s="176">
        <v>10</v>
      </c>
      <c r="K6" s="176">
        <v>11</v>
      </c>
      <c r="L6" s="176">
        <v>12</v>
      </c>
      <c r="M6" s="176">
        <v>13</v>
      </c>
      <c r="N6" s="176">
        <v>14</v>
      </c>
      <c r="O6" s="176">
        <v>15</v>
      </c>
      <c r="P6" s="176">
        <v>16</v>
      </c>
      <c r="Q6" s="176">
        <v>17</v>
      </c>
      <c r="R6" s="176">
        <v>18</v>
      </c>
      <c r="S6" s="176">
        <v>19</v>
      </c>
      <c r="T6" s="176">
        <v>20</v>
      </c>
      <c r="U6" s="176">
        <v>21</v>
      </c>
      <c r="V6" s="176">
        <v>22</v>
      </c>
      <c r="W6" s="176">
        <v>23</v>
      </c>
      <c r="X6" s="176">
        <v>24</v>
      </c>
    </row>
    <row r="7" spans="1:28" s="5" customFormat="1" ht="26.25" customHeight="1" x14ac:dyDescent="0.2">
      <c r="A7" s="142" t="s">
        <v>19</v>
      </c>
      <c r="B7" s="177" t="s">
        <v>331</v>
      </c>
      <c r="C7" s="292">
        <f t="shared" ref="C7:R7" si="0">SUM(C8:C11)</f>
        <v>0</v>
      </c>
      <c r="D7" s="292">
        <f t="shared" si="0"/>
        <v>0</v>
      </c>
      <c r="E7" s="292">
        <f t="shared" si="0"/>
        <v>0</v>
      </c>
      <c r="F7" s="292">
        <f t="shared" si="0"/>
        <v>0</v>
      </c>
      <c r="G7" s="292">
        <f t="shared" si="0"/>
        <v>0</v>
      </c>
      <c r="H7" s="292">
        <f t="shared" si="0"/>
        <v>0</v>
      </c>
      <c r="I7" s="292">
        <f t="shared" si="0"/>
        <v>0</v>
      </c>
      <c r="J7" s="292">
        <f t="shared" si="0"/>
        <v>0</v>
      </c>
      <c r="K7" s="292">
        <f t="shared" si="0"/>
        <v>0</v>
      </c>
      <c r="L7" s="292">
        <f t="shared" si="0"/>
        <v>0</v>
      </c>
      <c r="M7" s="292">
        <f t="shared" si="0"/>
        <v>0</v>
      </c>
      <c r="N7" s="292">
        <f t="shared" si="0"/>
        <v>0</v>
      </c>
      <c r="O7" s="292">
        <f t="shared" si="0"/>
        <v>0</v>
      </c>
      <c r="P7" s="292">
        <f t="shared" si="0"/>
        <v>0</v>
      </c>
      <c r="Q7" s="292">
        <f t="shared" si="0"/>
        <v>0</v>
      </c>
      <c r="R7" s="292">
        <f t="shared" si="0"/>
        <v>0</v>
      </c>
      <c r="S7" s="292">
        <f t="shared" ref="S7:X7" si="1">SUM(S8:S11)</f>
        <v>0</v>
      </c>
      <c r="T7" s="292">
        <f t="shared" si="1"/>
        <v>0</v>
      </c>
      <c r="U7" s="292">
        <f t="shared" si="1"/>
        <v>0</v>
      </c>
      <c r="V7" s="292">
        <f t="shared" si="1"/>
        <v>0</v>
      </c>
      <c r="W7" s="292">
        <f t="shared" si="1"/>
        <v>0</v>
      </c>
      <c r="X7" s="292">
        <f t="shared" si="1"/>
        <v>0</v>
      </c>
      <c r="Y7" s="90" t="str">
        <f>IF(AND(H7&lt;=C7,I7&lt;=C7,J7&lt;=C7,K7&lt;=C7,L7&lt;=C7,M7&lt;=C7,N7&lt;=C7,O7&lt;=C7,P7&lt;=C7,Q7&lt;=C7),"Đúng","Sai")</f>
        <v>Đúng</v>
      </c>
      <c r="Z7" s="90" t="str">
        <f>IF(C7=R7+S7+T7+U7,"Đúng","Sai")</f>
        <v>Đúng</v>
      </c>
      <c r="AA7" s="90" t="str">
        <f>IF(U7=V7+W7,"Đúng","Sai")</f>
        <v>Đúng</v>
      </c>
      <c r="AB7" s="90" t="str">
        <f>IF(X7&lt;=W7,"Đúng","Sai")</f>
        <v>Đúng</v>
      </c>
    </row>
    <row r="8" spans="1:28" s="5" customFormat="1" ht="15" customHeight="1" x14ac:dyDescent="0.2">
      <c r="A8" s="165"/>
      <c r="B8" s="178" t="s">
        <v>120</v>
      </c>
      <c r="C8" s="221">
        <f>SUM(D8:G8)</f>
        <v>0</v>
      </c>
      <c r="D8" s="353"/>
      <c r="E8" s="333"/>
      <c r="F8" s="333"/>
      <c r="G8" s="333"/>
      <c r="H8" s="353"/>
      <c r="I8" s="353"/>
      <c r="J8" s="353"/>
      <c r="K8" s="353"/>
      <c r="L8" s="353"/>
      <c r="M8" s="353"/>
      <c r="N8" s="353"/>
      <c r="O8" s="353"/>
      <c r="P8" s="353"/>
      <c r="Q8" s="353"/>
      <c r="R8" s="353"/>
      <c r="S8" s="353"/>
      <c r="T8" s="353"/>
      <c r="U8" s="353"/>
      <c r="V8" s="353"/>
      <c r="W8" s="353"/>
      <c r="X8" s="353"/>
      <c r="Y8" s="90" t="str">
        <f t="shared" ref="Y8:Y26" si="2">IF(AND(H8&lt;=C8,I8&lt;=C8,J8&lt;=C8,K8&lt;=C8,L8&lt;=C8,M8&lt;=C8,N8&lt;=C8,O8&lt;=C8,P8&lt;=C8,Q8&lt;=C8),"Đúng","Sai")</f>
        <v>Đúng</v>
      </c>
      <c r="Z8" s="90" t="str">
        <f t="shared" ref="Z8:Z26" si="3">IF(C8=R8+S8+T8+U8,"Đúng","Sai")</f>
        <v>Đúng</v>
      </c>
      <c r="AA8" s="90" t="str">
        <f t="shared" ref="AA8:AA26" si="4">IF(U8=V8+W8,"Đúng","Sai")</f>
        <v>Đúng</v>
      </c>
      <c r="AB8" s="90" t="str">
        <f t="shared" ref="AB8:AB26" si="5">IF(X8&lt;=W8,"Đúng","Sai")</f>
        <v>Đúng</v>
      </c>
    </row>
    <row r="9" spans="1:28" s="5" customFormat="1" ht="15" customHeight="1" x14ac:dyDescent="0.2">
      <c r="A9" s="140"/>
      <c r="B9" s="138" t="s">
        <v>21</v>
      </c>
      <c r="C9" s="221">
        <f>SUM(D9:G9)</f>
        <v>0</v>
      </c>
      <c r="D9" s="74"/>
      <c r="E9" s="74"/>
      <c r="F9" s="334"/>
      <c r="G9" s="334"/>
      <c r="H9" s="74"/>
      <c r="I9" s="74"/>
      <c r="J9" s="74"/>
      <c r="K9" s="74"/>
      <c r="L9" s="74"/>
      <c r="M9" s="74"/>
      <c r="N9" s="74"/>
      <c r="O9" s="74"/>
      <c r="P9" s="74"/>
      <c r="Q9" s="74"/>
      <c r="R9" s="74"/>
      <c r="S9" s="74"/>
      <c r="T9" s="74"/>
      <c r="U9" s="74"/>
      <c r="V9" s="74"/>
      <c r="W9" s="74"/>
      <c r="X9" s="74"/>
      <c r="Y9" s="90" t="str">
        <f t="shared" si="2"/>
        <v>Đúng</v>
      </c>
      <c r="Z9" s="90" t="str">
        <f t="shared" si="3"/>
        <v>Đúng</v>
      </c>
      <c r="AA9" s="90" t="str">
        <f t="shared" si="4"/>
        <v>Đúng</v>
      </c>
      <c r="AB9" s="90" t="str">
        <f t="shared" si="5"/>
        <v>Đúng</v>
      </c>
    </row>
    <row r="10" spans="1:28" s="5" customFormat="1" ht="24" x14ac:dyDescent="0.2">
      <c r="A10" s="140"/>
      <c r="B10" s="138" t="s">
        <v>479</v>
      </c>
      <c r="C10" s="221">
        <f>SUM(D10:G10)</f>
        <v>0</v>
      </c>
      <c r="D10" s="74"/>
      <c r="E10" s="74"/>
      <c r="F10" s="74"/>
      <c r="G10" s="334"/>
      <c r="H10" s="74"/>
      <c r="I10" s="74"/>
      <c r="J10" s="74"/>
      <c r="K10" s="74"/>
      <c r="L10" s="74"/>
      <c r="M10" s="74"/>
      <c r="N10" s="74"/>
      <c r="O10" s="74"/>
      <c r="P10" s="74"/>
      <c r="Q10" s="74"/>
      <c r="R10" s="74"/>
      <c r="S10" s="74"/>
      <c r="T10" s="74"/>
      <c r="U10" s="74"/>
      <c r="V10" s="74"/>
      <c r="W10" s="74"/>
      <c r="X10" s="74"/>
      <c r="Y10" s="90" t="str">
        <f t="shared" si="2"/>
        <v>Đúng</v>
      </c>
      <c r="Z10" s="90" t="str">
        <f t="shared" si="3"/>
        <v>Đúng</v>
      </c>
      <c r="AA10" s="90" t="str">
        <f t="shared" si="4"/>
        <v>Đúng</v>
      </c>
      <c r="AB10" s="90" t="str">
        <f t="shared" si="5"/>
        <v>Đúng</v>
      </c>
    </row>
    <row r="11" spans="1:28" s="5" customFormat="1" ht="15" customHeight="1" x14ac:dyDescent="0.2">
      <c r="A11" s="179"/>
      <c r="B11" s="180" t="s">
        <v>22</v>
      </c>
      <c r="C11" s="221">
        <f>SUM(D11:G11)</f>
        <v>0</v>
      </c>
      <c r="D11" s="77"/>
      <c r="E11" s="77"/>
      <c r="F11" s="77"/>
      <c r="G11" s="77"/>
      <c r="H11" s="77"/>
      <c r="I11" s="77"/>
      <c r="J11" s="77"/>
      <c r="K11" s="77"/>
      <c r="L11" s="77"/>
      <c r="M11" s="77"/>
      <c r="N11" s="77"/>
      <c r="O11" s="77"/>
      <c r="P11" s="77"/>
      <c r="Q11" s="77"/>
      <c r="R11" s="77"/>
      <c r="S11" s="77"/>
      <c r="T11" s="74"/>
      <c r="U11" s="74"/>
      <c r="V11" s="77"/>
      <c r="W11" s="77"/>
      <c r="X11" s="77"/>
      <c r="Y11" s="90" t="str">
        <f t="shared" si="2"/>
        <v>Đúng</v>
      </c>
      <c r="Z11" s="90" t="str">
        <f t="shared" si="3"/>
        <v>Đúng</v>
      </c>
      <c r="AA11" s="90" t="str">
        <f t="shared" si="4"/>
        <v>Đúng</v>
      </c>
      <c r="AB11" s="90" t="str">
        <f t="shared" si="5"/>
        <v>Đúng</v>
      </c>
    </row>
    <row r="12" spans="1:28" s="5" customFormat="1" ht="15" customHeight="1" x14ac:dyDescent="0.2">
      <c r="A12" s="161" t="s">
        <v>23</v>
      </c>
      <c r="B12" s="181" t="s">
        <v>24</v>
      </c>
      <c r="C12" s="292">
        <f t="shared" ref="C12:R12" si="6">SUM(C13:C18)</f>
        <v>0</v>
      </c>
      <c r="D12" s="292">
        <f t="shared" si="6"/>
        <v>0</v>
      </c>
      <c r="E12" s="292">
        <f t="shared" si="6"/>
        <v>0</v>
      </c>
      <c r="F12" s="292">
        <f t="shared" si="6"/>
        <v>0</v>
      </c>
      <c r="G12" s="292">
        <f t="shared" si="6"/>
        <v>0</v>
      </c>
      <c r="H12" s="292">
        <f t="shared" si="6"/>
        <v>0</v>
      </c>
      <c r="I12" s="292">
        <f t="shared" si="6"/>
        <v>0</v>
      </c>
      <c r="J12" s="292">
        <f t="shared" si="6"/>
        <v>0</v>
      </c>
      <c r="K12" s="292">
        <f t="shared" si="6"/>
        <v>0</v>
      </c>
      <c r="L12" s="292">
        <f t="shared" si="6"/>
        <v>0</v>
      </c>
      <c r="M12" s="292">
        <f t="shared" si="6"/>
        <v>0</v>
      </c>
      <c r="N12" s="292">
        <f t="shared" si="6"/>
        <v>0</v>
      </c>
      <c r="O12" s="292">
        <f t="shared" si="6"/>
        <v>0</v>
      </c>
      <c r="P12" s="292">
        <f t="shared" si="6"/>
        <v>0</v>
      </c>
      <c r="Q12" s="292">
        <f t="shared" si="6"/>
        <v>0</v>
      </c>
      <c r="R12" s="292">
        <f t="shared" si="6"/>
        <v>0</v>
      </c>
      <c r="S12" s="292">
        <f t="shared" ref="S12:X12" si="7">SUM(S13:S18)</f>
        <v>0</v>
      </c>
      <c r="T12" s="292">
        <f t="shared" si="7"/>
        <v>0</v>
      </c>
      <c r="U12" s="292">
        <f t="shared" si="7"/>
        <v>0</v>
      </c>
      <c r="V12" s="292">
        <f t="shared" si="7"/>
        <v>0</v>
      </c>
      <c r="W12" s="292">
        <f t="shared" si="7"/>
        <v>0</v>
      </c>
      <c r="X12" s="292">
        <f t="shared" si="7"/>
        <v>0</v>
      </c>
      <c r="Y12" s="90" t="str">
        <f t="shared" si="2"/>
        <v>Đúng</v>
      </c>
      <c r="Z12" s="90" t="str">
        <f t="shared" si="3"/>
        <v>Đúng</v>
      </c>
      <c r="AA12" s="90" t="str">
        <f t="shared" si="4"/>
        <v>Đúng</v>
      </c>
      <c r="AB12" s="90" t="str">
        <f t="shared" si="5"/>
        <v>Đúng</v>
      </c>
    </row>
    <row r="13" spans="1:28" s="5" customFormat="1" ht="15" customHeight="1" x14ac:dyDescent="0.2">
      <c r="A13" s="163"/>
      <c r="B13" s="182" t="s">
        <v>78</v>
      </c>
      <c r="C13" s="221">
        <f t="shared" ref="C13:C18" si="8">SUM(D13:G13)</f>
        <v>0</v>
      </c>
      <c r="D13" s="353"/>
      <c r="E13" s="333"/>
      <c r="F13" s="333"/>
      <c r="G13" s="333"/>
      <c r="H13" s="353"/>
      <c r="I13" s="353"/>
      <c r="J13" s="353"/>
      <c r="K13" s="353"/>
      <c r="L13" s="353"/>
      <c r="M13" s="353"/>
      <c r="N13" s="353"/>
      <c r="O13" s="353"/>
      <c r="P13" s="353"/>
      <c r="Q13" s="353"/>
      <c r="R13" s="353"/>
      <c r="S13" s="353"/>
      <c r="T13" s="74"/>
      <c r="U13" s="74"/>
      <c r="V13" s="353"/>
      <c r="W13" s="353"/>
      <c r="X13" s="353"/>
      <c r="Y13" s="90" t="str">
        <f t="shared" si="2"/>
        <v>Đúng</v>
      </c>
      <c r="Z13" s="90" t="str">
        <f t="shared" si="3"/>
        <v>Đúng</v>
      </c>
      <c r="AA13" s="90" t="str">
        <f t="shared" si="4"/>
        <v>Đúng</v>
      </c>
      <c r="AB13" s="90" t="str">
        <f t="shared" si="5"/>
        <v>Đúng</v>
      </c>
    </row>
    <row r="14" spans="1:28" s="5" customFormat="1" ht="15" customHeight="1" x14ac:dyDescent="0.2">
      <c r="A14" s="183"/>
      <c r="B14" s="148" t="s">
        <v>133</v>
      </c>
      <c r="C14" s="221">
        <f t="shared" si="8"/>
        <v>0</v>
      </c>
      <c r="D14" s="74"/>
      <c r="E14" s="74"/>
      <c r="F14" s="334"/>
      <c r="G14" s="334"/>
      <c r="H14" s="74"/>
      <c r="I14" s="74"/>
      <c r="J14" s="74"/>
      <c r="K14" s="74"/>
      <c r="L14" s="74"/>
      <c r="M14" s="74"/>
      <c r="N14" s="74"/>
      <c r="O14" s="74"/>
      <c r="P14" s="74"/>
      <c r="Q14" s="74"/>
      <c r="R14" s="74"/>
      <c r="S14" s="74"/>
      <c r="T14" s="74"/>
      <c r="U14" s="74"/>
      <c r="V14" s="74"/>
      <c r="W14" s="74"/>
      <c r="X14" s="74"/>
      <c r="Y14" s="90" t="str">
        <f t="shared" si="2"/>
        <v>Đúng</v>
      </c>
      <c r="Z14" s="90" t="str">
        <f t="shared" si="3"/>
        <v>Đúng</v>
      </c>
      <c r="AA14" s="90" t="str">
        <f t="shared" si="4"/>
        <v>Đúng</v>
      </c>
      <c r="AB14" s="90" t="str">
        <f t="shared" si="5"/>
        <v>Đúng</v>
      </c>
    </row>
    <row r="15" spans="1:28" s="5" customFormat="1" ht="26.25" customHeight="1" x14ac:dyDescent="0.2">
      <c r="A15" s="183"/>
      <c r="B15" s="138" t="s">
        <v>480</v>
      </c>
      <c r="C15" s="221">
        <f t="shared" si="8"/>
        <v>0</v>
      </c>
      <c r="D15" s="74"/>
      <c r="E15" s="74"/>
      <c r="F15" s="74"/>
      <c r="G15" s="334"/>
      <c r="H15" s="74"/>
      <c r="I15" s="74"/>
      <c r="J15" s="74"/>
      <c r="K15" s="74"/>
      <c r="L15" s="74"/>
      <c r="M15" s="74"/>
      <c r="N15" s="74"/>
      <c r="O15" s="74"/>
      <c r="P15" s="74"/>
      <c r="Q15" s="74"/>
      <c r="R15" s="74"/>
      <c r="S15" s="74"/>
      <c r="T15" s="74"/>
      <c r="U15" s="74"/>
      <c r="V15" s="74"/>
      <c r="W15" s="74"/>
      <c r="X15" s="74"/>
      <c r="Y15" s="90" t="str">
        <f t="shared" si="2"/>
        <v>Đúng</v>
      </c>
      <c r="Z15" s="90" t="str">
        <f t="shared" si="3"/>
        <v>Đúng</v>
      </c>
      <c r="AA15" s="90" t="str">
        <f t="shared" si="4"/>
        <v>Đúng</v>
      </c>
      <c r="AB15" s="90" t="str">
        <f t="shared" si="5"/>
        <v>Đúng</v>
      </c>
    </row>
    <row r="16" spans="1:28" s="5" customFormat="1" ht="15" customHeight="1" x14ac:dyDescent="0.2">
      <c r="A16" s="183"/>
      <c r="B16" s="148" t="s">
        <v>483</v>
      </c>
      <c r="C16" s="354">
        <f t="shared" si="8"/>
        <v>0</v>
      </c>
      <c r="D16" s="355"/>
      <c r="E16" s="355"/>
      <c r="F16" s="355"/>
      <c r="G16" s="355"/>
      <c r="H16" s="355"/>
      <c r="I16" s="355"/>
      <c r="J16" s="355"/>
      <c r="K16" s="355"/>
      <c r="L16" s="355"/>
      <c r="M16" s="355"/>
      <c r="N16" s="355"/>
      <c r="O16" s="355"/>
      <c r="P16" s="355"/>
      <c r="Q16" s="355"/>
      <c r="R16" s="355"/>
      <c r="S16" s="355"/>
      <c r="T16" s="74"/>
      <c r="U16" s="74"/>
      <c r="V16" s="355"/>
      <c r="W16" s="355"/>
      <c r="X16" s="355"/>
      <c r="Y16" s="90" t="str">
        <f t="shared" si="2"/>
        <v>Đúng</v>
      </c>
      <c r="Z16" s="90" t="str">
        <f t="shared" si="3"/>
        <v>Đúng</v>
      </c>
      <c r="AA16" s="90" t="str">
        <f t="shared" si="4"/>
        <v>Đúng</v>
      </c>
      <c r="AB16" s="90" t="str">
        <f t="shared" si="5"/>
        <v>Đúng</v>
      </c>
    </row>
    <row r="17" spans="1:28" s="5" customFormat="1" ht="15" customHeight="1" x14ac:dyDescent="0.2">
      <c r="A17" s="140"/>
      <c r="B17" s="138" t="s">
        <v>343</v>
      </c>
      <c r="C17" s="354">
        <f t="shared" si="8"/>
        <v>0</v>
      </c>
      <c r="D17" s="74"/>
      <c r="E17" s="74"/>
      <c r="F17" s="74"/>
      <c r="G17" s="74"/>
      <c r="H17" s="74"/>
      <c r="I17" s="74"/>
      <c r="J17" s="74"/>
      <c r="K17" s="74"/>
      <c r="L17" s="74"/>
      <c r="M17" s="74"/>
      <c r="N17" s="74"/>
      <c r="O17" s="74"/>
      <c r="P17" s="74"/>
      <c r="Q17" s="74"/>
      <c r="R17" s="74"/>
      <c r="S17" s="74"/>
      <c r="T17" s="74"/>
      <c r="U17" s="74"/>
      <c r="V17" s="74"/>
      <c r="W17" s="74"/>
      <c r="X17" s="74"/>
      <c r="Y17" s="90" t="str">
        <f t="shared" si="2"/>
        <v>Đúng</v>
      </c>
      <c r="Z17" s="90" t="str">
        <f t="shared" si="3"/>
        <v>Đúng</v>
      </c>
      <c r="AA17" s="90" t="str">
        <f t="shared" si="4"/>
        <v>Đúng</v>
      </c>
      <c r="AB17" s="90" t="str">
        <f t="shared" si="5"/>
        <v>Đúng</v>
      </c>
    </row>
    <row r="18" spans="1:28" s="5" customFormat="1" ht="15" customHeight="1" x14ac:dyDescent="0.2">
      <c r="A18" s="169"/>
      <c r="B18" s="172" t="s">
        <v>92</v>
      </c>
      <c r="C18" s="141">
        <f t="shared" si="8"/>
        <v>0</v>
      </c>
      <c r="D18" s="76"/>
      <c r="E18" s="76"/>
      <c r="F18" s="76"/>
      <c r="G18" s="76"/>
      <c r="H18" s="76"/>
      <c r="I18" s="76"/>
      <c r="J18" s="76"/>
      <c r="K18" s="76"/>
      <c r="L18" s="76"/>
      <c r="M18" s="76"/>
      <c r="N18" s="76"/>
      <c r="O18" s="76"/>
      <c r="P18" s="76"/>
      <c r="Q18" s="76"/>
      <c r="R18" s="76"/>
      <c r="S18" s="76"/>
      <c r="T18" s="74"/>
      <c r="U18" s="74"/>
      <c r="V18" s="76"/>
      <c r="W18" s="76"/>
      <c r="X18" s="76"/>
      <c r="Y18" s="90" t="str">
        <f t="shared" si="2"/>
        <v>Đúng</v>
      </c>
      <c r="Z18" s="90" t="str">
        <f t="shared" si="3"/>
        <v>Đúng</v>
      </c>
      <c r="AA18" s="90" t="str">
        <f t="shared" si="4"/>
        <v>Đúng</v>
      </c>
      <c r="AB18" s="90" t="str">
        <f t="shared" si="5"/>
        <v>Đúng</v>
      </c>
    </row>
    <row r="19" spans="1:28" s="5" customFormat="1" ht="15" customHeight="1" x14ac:dyDescent="0.2">
      <c r="A19" s="161" t="s">
        <v>28</v>
      </c>
      <c r="B19" s="181" t="s">
        <v>29</v>
      </c>
      <c r="C19" s="292">
        <f t="shared" ref="C19:R19" si="9">SUM(C20:C26)</f>
        <v>0</v>
      </c>
      <c r="D19" s="292">
        <f t="shared" si="9"/>
        <v>0</v>
      </c>
      <c r="E19" s="292">
        <f t="shared" si="9"/>
        <v>0</v>
      </c>
      <c r="F19" s="292">
        <f t="shared" si="9"/>
        <v>0</v>
      </c>
      <c r="G19" s="292">
        <f t="shared" si="9"/>
        <v>0</v>
      </c>
      <c r="H19" s="292">
        <f t="shared" si="9"/>
        <v>0</v>
      </c>
      <c r="I19" s="292">
        <f t="shared" si="9"/>
        <v>0</v>
      </c>
      <c r="J19" s="292">
        <f t="shared" si="9"/>
        <v>0</v>
      </c>
      <c r="K19" s="292">
        <f t="shared" si="9"/>
        <v>0</v>
      </c>
      <c r="L19" s="292">
        <f t="shared" si="9"/>
        <v>0</v>
      </c>
      <c r="M19" s="292">
        <f t="shared" si="9"/>
        <v>0</v>
      </c>
      <c r="N19" s="292">
        <f t="shared" si="9"/>
        <v>0</v>
      </c>
      <c r="O19" s="292">
        <f t="shared" si="9"/>
        <v>0</v>
      </c>
      <c r="P19" s="292">
        <f t="shared" si="9"/>
        <v>0</v>
      </c>
      <c r="Q19" s="292">
        <f t="shared" si="9"/>
        <v>0</v>
      </c>
      <c r="R19" s="292">
        <f t="shared" si="9"/>
        <v>0</v>
      </c>
      <c r="S19" s="292">
        <f t="shared" ref="S19:X19" si="10">SUM(S20:S26)</f>
        <v>0</v>
      </c>
      <c r="T19" s="292">
        <f t="shared" si="10"/>
        <v>0</v>
      </c>
      <c r="U19" s="292">
        <f t="shared" si="10"/>
        <v>0</v>
      </c>
      <c r="V19" s="292">
        <f t="shared" si="10"/>
        <v>0</v>
      </c>
      <c r="W19" s="292">
        <f t="shared" si="10"/>
        <v>0</v>
      </c>
      <c r="X19" s="292">
        <f t="shared" si="10"/>
        <v>0</v>
      </c>
      <c r="Y19" s="90" t="str">
        <f t="shared" si="2"/>
        <v>Đúng</v>
      </c>
      <c r="Z19" s="90" t="str">
        <f t="shared" si="3"/>
        <v>Đúng</v>
      </c>
      <c r="AA19" s="90" t="str">
        <f t="shared" si="4"/>
        <v>Đúng</v>
      </c>
      <c r="AB19" s="90" t="str">
        <f t="shared" si="5"/>
        <v>Đúng</v>
      </c>
    </row>
    <row r="20" spans="1:28" s="5" customFormat="1" ht="15" customHeight="1" x14ac:dyDescent="0.2">
      <c r="A20" s="164"/>
      <c r="B20" s="182" t="s">
        <v>30</v>
      </c>
      <c r="C20" s="221">
        <f t="shared" ref="C20:C26" si="11">SUM(D20:G20)</f>
        <v>0</v>
      </c>
      <c r="D20" s="355"/>
      <c r="E20" s="355"/>
      <c r="F20" s="355"/>
      <c r="G20" s="355"/>
      <c r="H20" s="355"/>
      <c r="I20" s="355"/>
      <c r="J20" s="355"/>
      <c r="K20" s="355"/>
      <c r="L20" s="355"/>
      <c r="M20" s="355"/>
      <c r="N20" s="355"/>
      <c r="O20" s="355"/>
      <c r="P20" s="355"/>
      <c r="Q20" s="355"/>
      <c r="R20" s="355"/>
      <c r="S20" s="355"/>
      <c r="T20" s="74"/>
      <c r="U20" s="74"/>
      <c r="V20" s="355"/>
      <c r="W20" s="355"/>
      <c r="X20" s="355"/>
      <c r="Y20" s="90" t="str">
        <f t="shared" si="2"/>
        <v>Đúng</v>
      </c>
      <c r="Z20" s="90" t="str">
        <f t="shared" si="3"/>
        <v>Đúng</v>
      </c>
      <c r="AA20" s="90" t="str">
        <f t="shared" si="4"/>
        <v>Đúng</v>
      </c>
      <c r="AB20" s="90" t="str">
        <f t="shared" si="5"/>
        <v>Đúng</v>
      </c>
    </row>
    <row r="21" spans="1:28" s="5" customFormat="1" ht="15" customHeight="1" x14ac:dyDescent="0.2">
      <c r="A21" s="140"/>
      <c r="B21" s="138" t="s">
        <v>79</v>
      </c>
      <c r="C21" s="221">
        <f t="shared" si="11"/>
        <v>0</v>
      </c>
      <c r="D21" s="74"/>
      <c r="E21" s="74"/>
      <c r="F21" s="74"/>
      <c r="G21" s="74"/>
      <c r="H21" s="74"/>
      <c r="I21" s="74"/>
      <c r="J21" s="74"/>
      <c r="K21" s="74"/>
      <c r="L21" s="74"/>
      <c r="M21" s="74"/>
      <c r="N21" s="74"/>
      <c r="O21" s="74"/>
      <c r="P21" s="74"/>
      <c r="Q21" s="74"/>
      <c r="R21" s="74"/>
      <c r="S21" s="74"/>
      <c r="T21" s="74"/>
      <c r="U21" s="74"/>
      <c r="V21" s="74"/>
      <c r="W21" s="74"/>
      <c r="X21" s="74"/>
      <c r="Y21" s="90" t="str">
        <f t="shared" si="2"/>
        <v>Đúng</v>
      </c>
      <c r="Z21" s="90" t="str">
        <f t="shared" si="3"/>
        <v>Đúng</v>
      </c>
      <c r="AA21" s="90" t="str">
        <f t="shared" si="4"/>
        <v>Đúng</v>
      </c>
      <c r="AB21" s="90" t="str">
        <f t="shared" si="5"/>
        <v>Đúng</v>
      </c>
    </row>
    <row r="22" spans="1:28" s="5" customFormat="1" ht="15" customHeight="1" x14ac:dyDescent="0.2">
      <c r="A22" s="140"/>
      <c r="B22" s="138" t="s">
        <v>31</v>
      </c>
      <c r="C22" s="221">
        <f t="shared" si="11"/>
        <v>0</v>
      </c>
      <c r="D22" s="74"/>
      <c r="E22" s="74"/>
      <c r="F22" s="74"/>
      <c r="G22" s="74"/>
      <c r="H22" s="74"/>
      <c r="I22" s="74"/>
      <c r="J22" s="74"/>
      <c r="K22" s="74"/>
      <c r="L22" s="74"/>
      <c r="M22" s="74"/>
      <c r="N22" s="74"/>
      <c r="O22" s="74"/>
      <c r="P22" s="74"/>
      <c r="Q22" s="74"/>
      <c r="R22" s="74"/>
      <c r="S22" s="74"/>
      <c r="T22" s="74"/>
      <c r="U22" s="74"/>
      <c r="V22" s="74"/>
      <c r="W22" s="74"/>
      <c r="X22" s="74"/>
      <c r="Y22" s="90" t="str">
        <f t="shared" si="2"/>
        <v>Đúng</v>
      </c>
      <c r="Z22" s="90" t="str">
        <f t="shared" si="3"/>
        <v>Đúng</v>
      </c>
      <c r="AA22" s="90" t="str">
        <f t="shared" si="4"/>
        <v>Đúng</v>
      </c>
      <c r="AB22" s="90" t="str">
        <f t="shared" si="5"/>
        <v>Đúng</v>
      </c>
    </row>
    <row r="23" spans="1:28" s="5" customFormat="1" ht="15" customHeight="1" x14ac:dyDescent="0.2">
      <c r="A23" s="140"/>
      <c r="B23" s="138" t="s">
        <v>32</v>
      </c>
      <c r="C23" s="221">
        <f t="shared" si="11"/>
        <v>0</v>
      </c>
      <c r="D23" s="74"/>
      <c r="E23" s="74"/>
      <c r="F23" s="74"/>
      <c r="G23" s="74"/>
      <c r="H23" s="74"/>
      <c r="I23" s="74"/>
      <c r="J23" s="74"/>
      <c r="K23" s="74"/>
      <c r="L23" s="74"/>
      <c r="M23" s="74"/>
      <c r="N23" s="74"/>
      <c r="O23" s="74"/>
      <c r="P23" s="74"/>
      <c r="Q23" s="74"/>
      <c r="R23" s="74"/>
      <c r="S23" s="74"/>
      <c r="T23" s="74"/>
      <c r="U23" s="74"/>
      <c r="V23" s="74"/>
      <c r="W23" s="74"/>
      <c r="X23" s="74"/>
      <c r="Y23" s="90" t="str">
        <f t="shared" si="2"/>
        <v>Đúng</v>
      </c>
      <c r="Z23" s="90" t="str">
        <f t="shared" si="3"/>
        <v>Đúng</v>
      </c>
      <c r="AA23" s="90" t="str">
        <f t="shared" si="4"/>
        <v>Đúng</v>
      </c>
      <c r="AB23" s="90" t="str">
        <f t="shared" si="5"/>
        <v>Đúng</v>
      </c>
    </row>
    <row r="24" spans="1:28" s="5" customFormat="1" ht="15" customHeight="1" x14ac:dyDescent="0.2">
      <c r="A24" s="140"/>
      <c r="B24" s="138" t="s">
        <v>342</v>
      </c>
      <c r="C24" s="221">
        <f t="shared" si="11"/>
        <v>0</v>
      </c>
      <c r="D24" s="74"/>
      <c r="E24" s="74"/>
      <c r="F24" s="74"/>
      <c r="G24" s="74"/>
      <c r="H24" s="74"/>
      <c r="I24" s="74"/>
      <c r="J24" s="74"/>
      <c r="K24" s="74"/>
      <c r="L24" s="74"/>
      <c r="M24" s="74"/>
      <c r="N24" s="74"/>
      <c r="O24" s="74"/>
      <c r="P24" s="74"/>
      <c r="Q24" s="74"/>
      <c r="R24" s="74"/>
      <c r="S24" s="74"/>
      <c r="T24" s="74"/>
      <c r="U24" s="74"/>
      <c r="V24" s="74"/>
      <c r="W24" s="74"/>
      <c r="X24" s="74"/>
      <c r="Y24" s="90" t="str">
        <f t="shared" si="2"/>
        <v>Đúng</v>
      </c>
      <c r="Z24" s="90" t="str">
        <f t="shared" si="3"/>
        <v>Đúng</v>
      </c>
      <c r="AA24" s="90" t="str">
        <f t="shared" si="4"/>
        <v>Đúng</v>
      </c>
      <c r="AB24" s="90" t="str">
        <f t="shared" si="5"/>
        <v>Đúng</v>
      </c>
    </row>
    <row r="25" spans="1:28" s="5" customFormat="1" ht="15" customHeight="1" x14ac:dyDescent="0.2">
      <c r="A25" s="140"/>
      <c r="B25" s="138" t="s">
        <v>33</v>
      </c>
      <c r="C25" s="221">
        <f t="shared" si="11"/>
        <v>0</v>
      </c>
      <c r="D25" s="74"/>
      <c r="E25" s="74"/>
      <c r="F25" s="74"/>
      <c r="G25" s="74"/>
      <c r="H25" s="74"/>
      <c r="I25" s="74"/>
      <c r="J25" s="74"/>
      <c r="K25" s="74"/>
      <c r="L25" s="74"/>
      <c r="M25" s="74"/>
      <c r="N25" s="74"/>
      <c r="O25" s="74"/>
      <c r="P25" s="74"/>
      <c r="Q25" s="74"/>
      <c r="R25" s="74"/>
      <c r="S25" s="74"/>
      <c r="T25" s="74"/>
      <c r="U25" s="74"/>
      <c r="V25" s="74"/>
      <c r="W25" s="74"/>
      <c r="X25" s="74"/>
      <c r="Y25" s="90" t="str">
        <f t="shared" si="2"/>
        <v>Đúng</v>
      </c>
      <c r="Z25" s="90" t="str">
        <f t="shared" si="3"/>
        <v>Đúng</v>
      </c>
      <c r="AA25" s="90" t="str">
        <f t="shared" si="4"/>
        <v>Đúng</v>
      </c>
      <c r="AB25" s="90" t="str">
        <f t="shared" si="5"/>
        <v>Đúng</v>
      </c>
    </row>
    <row r="26" spans="1:28" s="5" customFormat="1" ht="15" customHeight="1" x14ac:dyDescent="0.2">
      <c r="A26" s="140"/>
      <c r="B26" s="180" t="s">
        <v>34</v>
      </c>
      <c r="C26" s="221">
        <f t="shared" si="11"/>
        <v>0</v>
      </c>
      <c r="D26" s="77"/>
      <c r="E26" s="77"/>
      <c r="F26" s="77"/>
      <c r="G26" s="77"/>
      <c r="H26" s="77"/>
      <c r="I26" s="77"/>
      <c r="J26" s="77"/>
      <c r="K26" s="77"/>
      <c r="L26" s="77"/>
      <c r="M26" s="77"/>
      <c r="N26" s="77"/>
      <c r="O26" s="77"/>
      <c r="P26" s="77"/>
      <c r="Q26" s="77"/>
      <c r="R26" s="77"/>
      <c r="S26" s="77"/>
      <c r="T26" s="74"/>
      <c r="U26" s="74"/>
      <c r="V26" s="77"/>
      <c r="W26" s="77"/>
      <c r="X26" s="77"/>
      <c r="Y26" s="90" t="str">
        <f t="shared" si="2"/>
        <v>Đúng</v>
      </c>
      <c r="Z26" s="90" t="str">
        <f t="shared" si="3"/>
        <v>Đúng</v>
      </c>
      <c r="AA26" s="90" t="str">
        <f t="shared" si="4"/>
        <v>Đúng</v>
      </c>
      <c r="AB26" s="90" t="str">
        <f t="shared" si="5"/>
        <v>Đúng</v>
      </c>
    </row>
    <row r="27" spans="1:28" s="5" customFormat="1" ht="15" customHeight="1" x14ac:dyDescent="0.2">
      <c r="A27" s="161" t="s">
        <v>35</v>
      </c>
      <c r="B27" s="181" t="s">
        <v>5</v>
      </c>
      <c r="C27" s="292">
        <f>SUM(C28:C31)</f>
        <v>0</v>
      </c>
      <c r="D27" s="292">
        <f t="shared" ref="D27:Q27" si="12">SUM(D28:D31)</f>
        <v>0</v>
      </c>
      <c r="E27" s="292">
        <f t="shared" si="12"/>
        <v>0</v>
      </c>
      <c r="F27" s="292">
        <f t="shared" si="12"/>
        <v>0</v>
      </c>
      <c r="G27" s="292">
        <f t="shared" si="12"/>
        <v>0</v>
      </c>
      <c r="H27" s="292">
        <f t="shared" si="12"/>
        <v>0</v>
      </c>
      <c r="I27" s="292">
        <f t="shared" si="12"/>
        <v>0</v>
      </c>
      <c r="J27" s="292">
        <f t="shared" si="12"/>
        <v>0</v>
      </c>
      <c r="K27" s="292">
        <f t="shared" si="12"/>
        <v>0</v>
      </c>
      <c r="L27" s="292">
        <f t="shared" si="12"/>
        <v>0</v>
      </c>
      <c r="M27" s="292">
        <f t="shared" si="12"/>
        <v>0</v>
      </c>
      <c r="N27" s="292">
        <f t="shared" si="12"/>
        <v>0</v>
      </c>
      <c r="O27" s="292">
        <f t="shared" si="12"/>
        <v>0</v>
      </c>
      <c r="P27" s="292">
        <f t="shared" si="12"/>
        <v>0</v>
      </c>
      <c r="Q27" s="292">
        <f t="shared" si="12"/>
        <v>0</v>
      </c>
      <c r="R27" s="332"/>
      <c r="S27" s="332"/>
      <c r="T27" s="332"/>
      <c r="U27" s="332"/>
      <c r="V27" s="332"/>
      <c r="W27" s="332"/>
      <c r="X27" s="332"/>
      <c r="Y27" s="263"/>
      <c r="Z27" s="263"/>
      <c r="AA27" s="263"/>
      <c r="AB27" s="61"/>
    </row>
    <row r="28" spans="1:28" s="5" customFormat="1" ht="15" customHeight="1" x14ac:dyDescent="0.2">
      <c r="A28" s="167"/>
      <c r="B28" s="206" t="s">
        <v>367</v>
      </c>
      <c r="C28" s="222">
        <f>SUM(D28:G28)</f>
        <v>0</v>
      </c>
      <c r="D28" s="74"/>
      <c r="E28" s="74"/>
      <c r="F28" s="74"/>
      <c r="G28" s="74"/>
      <c r="H28" s="356"/>
      <c r="I28" s="356"/>
      <c r="J28" s="356"/>
      <c r="K28" s="356"/>
      <c r="L28" s="356"/>
      <c r="M28" s="356"/>
      <c r="N28" s="356"/>
      <c r="O28" s="356"/>
      <c r="P28" s="356"/>
      <c r="Q28" s="356"/>
      <c r="R28" s="334"/>
      <c r="S28" s="334"/>
      <c r="T28" s="334"/>
      <c r="U28" s="334"/>
      <c r="V28" s="334"/>
      <c r="W28" s="334"/>
      <c r="X28" s="334"/>
      <c r="Y28" s="263"/>
      <c r="Z28" s="263"/>
      <c r="AA28" s="263"/>
      <c r="AB28" s="61"/>
    </row>
    <row r="29" spans="1:28" s="5" customFormat="1" ht="15" customHeight="1" x14ac:dyDescent="0.2">
      <c r="A29" s="140"/>
      <c r="B29" s="185" t="s">
        <v>166</v>
      </c>
      <c r="C29" s="222">
        <f t="shared" ref="C29:C30" si="13">SUM(D29:G29)</f>
        <v>0</v>
      </c>
      <c r="D29" s="74"/>
      <c r="E29" s="74"/>
      <c r="F29" s="74"/>
      <c r="G29" s="74"/>
      <c r="H29" s="356"/>
      <c r="I29" s="356"/>
      <c r="J29" s="356"/>
      <c r="K29" s="356"/>
      <c r="L29" s="356"/>
      <c r="M29" s="356"/>
      <c r="N29" s="356"/>
      <c r="O29" s="356"/>
      <c r="P29" s="356"/>
      <c r="Q29" s="356"/>
      <c r="R29" s="334"/>
      <c r="S29" s="334"/>
      <c r="T29" s="334"/>
      <c r="U29" s="334"/>
      <c r="V29" s="334"/>
      <c r="W29" s="334"/>
      <c r="X29" s="334"/>
      <c r="Y29" s="263"/>
      <c r="Z29" s="263"/>
      <c r="AA29" s="263"/>
      <c r="AB29" s="61"/>
    </row>
    <row r="30" spans="1:28" s="5" customFormat="1" ht="15" customHeight="1" x14ac:dyDescent="0.2">
      <c r="A30" s="140"/>
      <c r="B30" s="185" t="s">
        <v>167</v>
      </c>
      <c r="C30" s="222">
        <f t="shared" si="13"/>
        <v>0</v>
      </c>
      <c r="D30" s="74"/>
      <c r="E30" s="74"/>
      <c r="F30" s="74"/>
      <c r="G30" s="74"/>
      <c r="H30" s="74"/>
      <c r="I30" s="74"/>
      <c r="J30" s="74"/>
      <c r="K30" s="74"/>
      <c r="L30" s="74"/>
      <c r="M30" s="74"/>
      <c r="N30" s="74"/>
      <c r="O30" s="74"/>
      <c r="P30" s="74"/>
      <c r="Q30" s="74"/>
      <c r="R30" s="334"/>
      <c r="S30" s="334"/>
      <c r="T30" s="334"/>
      <c r="U30" s="334"/>
      <c r="V30" s="334"/>
      <c r="W30" s="334"/>
      <c r="X30" s="334"/>
      <c r="Y30" s="263"/>
      <c r="Z30" s="263"/>
      <c r="AA30" s="263"/>
      <c r="AB30" s="61"/>
    </row>
    <row r="31" spans="1:28" s="5" customFormat="1" ht="15" customHeight="1" x14ac:dyDescent="0.2">
      <c r="A31" s="140"/>
      <c r="B31" s="185" t="s">
        <v>168</v>
      </c>
      <c r="C31" s="357">
        <f>SUM(D31:G31)</f>
        <v>0</v>
      </c>
      <c r="D31" s="74"/>
      <c r="E31" s="74"/>
      <c r="F31" s="74"/>
      <c r="G31" s="74"/>
      <c r="H31" s="74"/>
      <c r="I31" s="74"/>
      <c r="J31" s="74"/>
      <c r="K31" s="74"/>
      <c r="L31" s="74"/>
      <c r="M31" s="74"/>
      <c r="N31" s="74"/>
      <c r="O31" s="74"/>
      <c r="P31" s="74"/>
      <c r="Q31" s="74"/>
      <c r="R31" s="334"/>
      <c r="S31" s="334"/>
      <c r="T31" s="334"/>
      <c r="U31" s="334"/>
      <c r="V31" s="334"/>
      <c r="W31" s="334"/>
      <c r="X31" s="334"/>
      <c r="Y31" s="263"/>
      <c r="Z31" s="263"/>
      <c r="AA31" s="263"/>
      <c r="AB31" s="61"/>
    </row>
    <row r="32" spans="1:28" s="5" customFormat="1" ht="23.25" customHeight="1" x14ac:dyDescent="0.2">
      <c r="A32" s="140"/>
      <c r="B32" s="138" t="s">
        <v>386</v>
      </c>
      <c r="C32" s="357">
        <f>SUM(D32:G32)</f>
        <v>0</v>
      </c>
      <c r="D32" s="74"/>
      <c r="E32" s="74"/>
      <c r="F32" s="74"/>
      <c r="G32" s="74"/>
      <c r="H32" s="356"/>
      <c r="I32" s="356"/>
      <c r="J32" s="356"/>
      <c r="K32" s="356"/>
      <c r="L32" s="356"/>
      <c r="M32" s="356"/>
      <c r="N32" s="356"/>
      <c r="O32" s="356"/>
      <c r="P32" s="356"/>
      <c r="Q32" s="356"/>
      <c r="R32" s="334"/>
      <c r="S32" s="334"/>
      <c r="T32" s="334"/>
      <c r="U32" s="334"/>
      <c r="V32" s="334"/>
      <c r="W32" s="334"/>
      <c r="X32" s="334"/>
      <c r="Y32" s="263"/>
      <c r="Z32" s="263"/>
      <c r="AA32" s="263"/>
      <c r="AB32" s="61"/>
    </row>
    <row r="33" spans="1:28" s="5" customFormat="1" ht="15" customHeight="1" x14ac:dyDescent="0.2">
      <c r="A33" s="140"/>
      <c r="B33" s="185" t="s">
        <v>17</v>
      </c>
      <c r="C33" s="357">
        <f>SUM(D33:G33)</f>
        <v>0</v>
      </c>
      <c r="D33" s="74"/>
      <c r="E33" s="74"/>
      <c r="F33" s="74"/>
      <c r="G33" s="74"/>
      <c r="H33" s="356"/>
      <c r="I33" s="356"/>
      <c r="J33" s="356"/>
      <c r="K33" s="356"/>
      <c r="L33" s="356"/>
      <c r="M33" s="356"/>
      <c r="N33" s="356"/>
      <c r="O33" s="356"/>
      <c r="P33" s="356"/>
      <c r="Q33" s="356"/>
      <c r="R33" s="334"/>
      <c r="S33" s="334"/>
      <c r="T33" s="334"/>
      <c r="U33" s="334"/>
      <c r="V33" s="334"/>
      <c r="W33" s="334"/>
      <c r="X33" s="334"/>
      <c r="Y33" s="263"/>
      <c r="Z33" s="263"/>
      <c r="AA33" s="263"/>
      <c r="AB33" s="61"/>
    </row>
    <row r="34" spans="1:28" s="5" customFormat="1" ht="15" customHeight="1" x14ac:dyDescent="0.2">
      <c r="A34" s="179"/>
      <c r="B34" s="186" t="s">
        <v>18</v>
      </c>
      <c r="C34" s="358">
        <f>SUM(D34:G34)</f>
        <v>0</v>
      </c>
      <c r="D34" s="76"/>
      <c r="E34" s="76"/>
      <c r="F34" s="76"/>
      <c r="G34" s="76"/>
      <c r="H34" s="359"/>
      <c r="I34" s="359"/>
      <c r="J34" s="359"/>
      <c r="K34" s="359"/>
      <c r="L34" s="359"/>
      <c r="M34" s="359"/>
      <c r="N34" s="359"/>
      <c r="O34" s="359"/>
      <c r="P34" s="359"/>
      <c r="Q34" s="359"/>
      <c r="R34" s="335"/>
      <c r="S34" s="335"/>
      <c r="T34" s="335"/>
      <c r="U34" s="335"/>
      <c r="V34" s="335"/>
      <c r="W34" s="335"/>
      <c r="X34" s="335"/>
      <c r="Y34" s="263"/>
      <c r="Z34" s="263"/>
      <c r="AA34" s="263"/>
      <c r="AB34" s="61"/>
    </row>
    <row r="35" spans="1:28" s="5" customFormat="1" ht="15" customHeight="1" x14ac:dyDescent="0.2">
      <c r="A35" s="161"/>
      <c r="B35" s="181" t="s">
        <v>128</v>
      </c>
      <c r="C35" s="360">
        <f>SUM(D35:G35)</f>
        <v>0</v>
      </c>
      <c r="D35" s="361"/>
      <c r="E35" s="361"/>
      <c r="F35" s="361"/>
      <c r="G35" s="361"/>
      <c r="H35" s="362"/>
      <c r="I35" s="362"/>
      <c r="J35" s="362"/>
      <c r="K35" s="362"/>
      <c r="L35" s="362"/>
      <c r="M35" s="362"/>
      <c r="N35" s="362"/>
      <c r="O35" s="362"/>
      <c r="P35" s="362"/>
      <c r="Q35" s="362"/>
      <c r="R35" s="362"/>
      <c r="S35" s="362"/>
      <c r="T35" s="362"/>
      <c r="U35" s="362"/>
      <c r="V35" s="362"/>
      <c r="W35" s="362"/>
      <c r="X35" s="362"/>
      <c r="Y35" s="263"/>
      <c r="Z35" s="263"/>
      <c r="AA35" s="263"/>
      <c r="AB35" s="61"/>
    </row>
    <row r="36" spans="1:28" ht="12.75" customHeight="1" x14ac:dyDescent="0.25">
      <c r="B36" s="187"/>
    </row>
    <row r="37" spans="1:28" x14ac:dyDescent="0.25">
      <c r="B37" s="79"/>
      <c r="C37" s="90" t="str">
        <f>IF(AND(C7=C27,C19=C27), "Đúng","Sai")</f>
        <v>Đúng</v>
      </c>
      <c r="D37" s="90" t="str">
        <f t="shared" ref="D37:Q37" si="14">IF(D7=D27, "Đúng","Sai")</f>
        <v>Đúng</v>
      </c>
      <c r="E37" s="90" t="str">
        <f t="shared" si="14"/>
        <v>Đúng</v>
      </c>
      <c r="F37" s="90" t="str">
        <f t="shared" si="14"/>
        <v>Đúng</v>
      </c>
      <c r="G37" s="90" t="str">
        <f t="shared" si="14"/>
        <v>Đúng</v>
      </c>
      <c r="H37" s="90" t="str">
        <f t="shared" si="14"/>
        <v>Đúng</v>
      </c>
      <c r="I37" s="90" t="str">
        <f t="shared" si="14"/>
        <v>Đúng</v>
      </c>
      <c r="J37" s="90" t="str">
        <f t="shared" si="14"/>
        <v>Đúng</v>
      </c>
      <c r="K37" s="90" t="str">
        <f t="shared" si="14"/>
        <v>Đúng</v>
      </c>
      <c r="L37" s="90" t="str">
        <f t="shared" si="14"/>
        <v>Đúng</v>
      </c>
      <c r="M37" s="90" t="str">
        <f t="shared" si="14"/>
        <v>Đúng</v>
      </c>
      <c r="N37" s="90" t="str">
        <f t="shared" si="14"/>
        <v>Đúng</v>
      </c>
      <c r="O37" s="90" t="str">
        <f t="shared" si="14"/>
        <v>Đúng</v>
      </c>
      <c r="P37" s="90" t="str">
        <f t="shared" si="14"/>
        <v>Đúng</v>
      </c>
      <c r="Q37" s="90" t="str">
        <f t="shared" si="14"/>
        <v>Đúng</v>
      </c>
      <c r="R37" s="90" t="str">
        <f>IF(R7=R19, "Đúng","Sai")</f>
        <v>Đúng</v>
      </c>
      <c r="S37" s="90" t="str">
        <f t="shared" ref="S37:X37" si="15">IF(S7=S19, "Đúng","Sai")</f>
        <v>Đúng</v>
      </c>
      <c r="T37" s="90" t="str">
        <f t="shared" si="15"/>
        <v>Đúng</v>
      </c>
      <c r="U37" s="90" t="str">
        <f t="shared" si="15"/>
        <v>Đúng</v>
      </c>
      <c r="V37" s="90" t="str">
        <f t="shared" si="15"/>
        <v>Đúng</v>
      </c>
      <c r="W37" s="90" t="str">
        <f t="shared" si="15"/>
        <v>Đúng</v>
      </c>
      <c r="X37" s="90" t="str">
        <f t="shared" si="15"/>
        <v>Đúng</v>
      </c>
      <c r="Y37" s="280"/>
      <c r="Z37" s="280"/>
      <c r="AA37" s="280"/>
    </row>
    <row r="38" spans="1:28" x14ac:dyDescent="0.25">
      <c r="B38" s="79"/>
      <c r="C38" s="90" t="str">
        <f>IF(C31=C32+C33,"Đúng","Sai")</f>
        <v>Đúng</v>
      </c>
      <c r="D38" s="90" t="str">
        <f t="shared" ref="D38:Q38" si="16">IF(D31=D32+D33,"Đúng","Sai")</f>
        <v>Đúng</v>
      </c>
      <c r="E38" s="90" t="str">
        <f t="shared" si="16"/>
        <v>Đúng</v>
      </c>
      <c r="F38" s="90" t="str">
        <f t="shared" si="16"/>
        <v>Đúng</v>
      </c>
      <c r="G38" s="90" t="str">
        <f t="shared" si="16"/>
        <v>Đúng</v>
      </c>
      <c r="H38" s="90" t="str">
        <f t="shared" si="16"/>
        <v>Đúng</v>
      </c>
      <c r="I38" s="90" t="str">
        <f t="shared" si="16"/>
        <v>Đúng</v>
      </c>
      <c r="J38" s="90" t="str">
        <f t="shared" si="16"/>
        <v>Đúng</v>
      </c>
      <c r="K38" s="90" t="str">
        <f t="shared" si="16"/>
        <v>Đúng</v>
      </c>
      <c r="L38" s="90" t="str">
        <f t="shared" si="16"/>
        <v>Đúng</v>
      </c>
      <c r="M38" s="90" t="str">
        <f t="shared" si="16"/>
        <v>Đúng</v>
      </c>
      <c r="N38" s="90" t="str">
        <f t="shared" si="16"/>
        <v>Đúng</v>
      </c>
      <c r="O38" s="90" t="str">
        <f t="shared" si="16"/>
        <v>Đúng</v>
      </c>
      <c r="P38" s="90" t="str">
        <f t="shared" si="16"/>
        <v>Đúng</v>
      </c>
      <c r="Q38" s="90" t="str">
        <f t="shared" si="16"/>
        <v>Đúng</v>
      </c>
      <c r="R38" s="90"/>
      <c r="S38" s="90"/>
      <c r="T38" s="90"/>
      <c r="U38" s="90"/>
      <c r="V38" s="90"/>
      <c r="W38" s="90"/>
      <c r="X38" s="90"/>
      <c r="Y38" s="280"/>
      <c r="Z38" s="280"/>
      <c r="AA38" s="280"/>
    </row>
    <row r="39" spans="1:28" x14ac:dyDescent="0.25">
      <c r="B39" s="79"/>
      <c r="C39" s="90" t="str">
        <f>IF(C34&lt;=C33,"Đúng","Sai")</f>
        <v>Đúng</v>
      </c>
      <c r="D39" s="90" t="str">
        <f t="shared" ref="D39:Q39" si="17">IF(D34&lt;=D33,"Đúng","Sai")</f>
        <v>Đúng</v>
      </c>
      <c r="E39" s="90" t="str">
        <f t="shared" si="17"/>
        <v>Đúng</v>
      </c>
      <c r="F39" s="90" t="str">
        <f t="shared" si="17"/>
        <v>Đúng</v>
      </c>
      <c r="G39" s="90" t="str">
        <f t="shared" si="17"/>
        <v>Đúng</v>
      </c>
      <c r="H39" s="90" t="str">
        <f t="shared" si="17"/>
        <v>Đúng</v>
      </c>
      <c r="I39" s="90" t="str">
        <f t="shared" si="17"/>
        <v>Đúng</v>
      </c>
      <c r="J39" s="90" t="str">
        <f t="shared" si="17"/>
        <v>Đúng</v>
      </c>
      <c r="K39" s="90" t="str">
        <f t="shared" si="17"/>
        <v>Đúng</v>
      </c>
      <c r="L39" s="90" t="str">
        <f t="shared" si="17"/>
        <v>Đúng</v>
      </c>
      <c r="M39" s="90" t="str">
        <f t="shared" si="17"/>
        <v>Đúng</v>
      </c>
      <c r="N39" s="90" t="str">
        <f t="shared" si="17"/>
        <v>Đúng</v>
      </c>
      <c r="O39" s="90" t="str">
        <f t="shared" si="17"/>
        <v>Đúng</v>
      </c>
      <c r="P39" s="90" t="str">
        <f t="shared" si="17"/>
        <v>Đúng</v>
      </c>
      <c r="Q39" s="90" t="str">
        <f t="shared" si="17"/>
        <v>Đúng</v>
      </c>
      <c r="R39" s="90"/>
      <c r="S39" s="90"/>
      <c r="T39" s="90"/>
      <c r="U39" s="90"/>
      <c r="V39" s="90"/>
      <c r="W39" s="90"/>
      <c r="X39" s="90"/>
      <c r="Y39" s="280"/>
      <c r="Z39" s="280"/>
      <c r="AA39" s="280"/>
    </row>
    <row r="40" spans="1:28" x14ac:dyDescent="0.25">
      <c r="B40" s="79"/>
      <c r="C40" s="90" t="str">
        <f>IF(C35&lt;=C7,"Đúng","Sai")</f>
        <v>Đúng</v>
      </c>
      <c r="D40" s="90" t="str">
        <f t="shared" ref="D40:Q40" si="18">IF(D35&lt;=D7,"Đúng","Sai")</f>
        <v>Đúng</v>
      </c>
      <c r="E40" s="90" t="str">
        <f t="shared" si="18"/>
        <v>Đúng</v>
      </c>
      <c r="F40" s="90" t="str">
        <f t="shared" si="18"/>
        <v>Đúng</v>
      </c>
      <c r="G40" s="90" t="str">
        <f t="shared" si="18"/>
        <v>Đúng</v>
      </c>
      <c r="H40" s="90" t="str">
        <f t="shared" si="18"/>
        <v>Đúng</v>
      </c>
      <c r="I40" s="90" t="str">
        <f t="shared" si="18"/>
        <v>Đúng</v>
      </c>
      <c r="J40" s="90" t="str">
        <f t="shared" si="18"/>
        <v>Đúng</v>
      </c>
      <c r="K40" s="90" t="str">
        <f t="shared" si="18"/>
        <v>Đúng</v>
      </c>
      <c r="L40" s="90" t="str">
        <f t="shared" si="18"/>
        <v>Đúng</v>
      </c>
      <c r="M40" s="90" t="str">
        <f t="shared" si="18"/>
        <v>Đúng</v>
      </c>
      <c r="N40" s="90" t="str">
        <f t="shared" si="18"/>
        <v>Đúng</v>
      </c>
      <c r="O40" s="90" t="str">
        <f t="shared" si="18"/>
        <v>Đúng</v>
      </c>
      <c r="P40" s="90" t="str">
        <f t="shared" si="18"/>
        <v>Đúng</v>
      </c>
      <c r="Q40" s="90" t="str">
        <f t="shared" si="18"/>
        <v>Đúng</v>
      </c>
      <c r="R40" s="90"/>
      <c r="S40" s="90"/>
      <c r="T40" s="90"/>
      <c r="U40" s="90"/>
      <c r="V40" s="90"/>
      <c r="W40" s="90"/>
      <c r="X40" s="90"/>
      <c r="Y40" s="280"/>
      <c r="Z40" s="280"/>
      <c r="AA40" s="280"/>
    </row>
    <row r="41" spans="1:28" x14ac:dyDescent="0.25">
      <c r="B41" s="79"/>
      <c r="C41" s="90" t="str">
        <f>IF(R19=C28, "Đúng","Sai")</f>
        <v>Đúng</v>
      </c>
      <c r="D41" s="280"/>
      <c r="E41" s="280"/>
      <c r="F41" s="280"/>
      <c r="G41" s="280"/>
      <c r="H41" s="280"/>
      <c r="I41" s="280"/>
      <c r="J41" s="280"/>
      <c r="K41" s="280"/>
      <c r="L41" s="280"/>
      <c r="M41" s="280"/>
      <c r="N41" s="280"/>
      <c r="O41" s="280"/>
      <c r="P41" s="280"/>
      <c r="Q41" s="280"/>
      <c r="R41" s="280"/>
      <c r="S41" s="280"/>
      <c r="T41" s="280"/>
      <c r="U41" s="280"/>
      <c r="V41" s="280"/>
      <c r="W41" s="280"/>
      <c r="X41" s="280"/>
      <c r="Y41" s="280"/>
      <c r="Z41" s="280"/>
      <c r="AA41" s="280"/>
    </row>
    <row r="42" spans="1:28" x14ac:dyDescent="0.25">
      <c r="B42" s="79"/>
      <c r="C42" s="90" t="str">
        <f>IF(S19=C29, "Đúng","Sai")</f>
        <v>Đúng</v>
      </c>
      <c r="D42" s="280"/>
      <c r="E42" s="280"/>
      <c r="F42" s="280"/>
      <c r="G42" s="280"/>
      <c r="H42" s="280"/>
      <c r="I42" s="280"/>
      <c r="J42" s="280"/>
      <c r="K42" s="280"/>
      <c r="L42" s="280"/>
      <c r="M42" s="280"/>
      <c r="N42" s="280"/>
      <c r="O42" s="280"/>
      <c r="P42" s="280"/>
      <c r="Q42" s="280"/>
      <c r="R42" s="280"/>
      <c r="S42" s="280"/>
      <c r="T42" s="280"/>
      <c r="U42" s="280"/>
      <c r="V42" s="280"/>
      <c r="W42" s="280"/>
      <c r="X42" s="280"/>
      <c r="Y42" s="280"/>
      <c r="Z42" s="280"/>
      <c r="AA42" s="280"/>
    </row>
    <row r="43" spans="1:28" x14ac:dyDescent="0.25">
      <c r="B43" s="79"/>
      <c r="C43" s="90" t="str">
        <f>IF(T19=C30, "Đúng","Sai")</f>
        <v>Đúng</v>
      </c>
      <c r="D43" s="280"/>
      <c r="E43" s="280"/>
      <c r="F43" s="280"/>
      <c r="G43" s="280"/>
      <c r="H43" s="280"/>
      <c r="I43" s="280"/>
      <c r="J43" s="280"/>
      <c r="K43" s="280"/>
      <c r="L43" s="280"/>
      <c r="M43" s="280"/>
      <c r="N43" s="280"/>
      <c r="O43" s="280"/>
      <c r="P43" s="280"/>
      <c r="Q43" s="280"/>
      <c r="R43" s="280"/>
      <c r="S43" s="280"/>
      <c r="T43" s="280"/>
      <c r="U43" s="280"/>
      <c r="V43" s="280"/>
      <c r="W43" s="280"/>
      <c r="X43" s="280"/>
      <c r="Y43" s="280"/>
      <c r="Z43" s="280"/>
      <c r="AA43" s="280"/>
    </row>
    <row r="44" spans="1:28" x14ac:dyDescent="0.25">
      <c r="B44" s="79"/>
      <c r="C44" s="90" t="str">
        <f>IF(U19=C31, "Đúng","Sai")</f>
        <v>Đúng</v>
      </c>
      <c r="D44" s="280"/>
      <c r="E44" s="280"/>
      <c r="F44" s="280"/>
      <c r="G44" s="280"/>
      <c r="H44" s="280"/>
      <c r="I44" s="280"/>
      <c r="J44" s="280"/>
      <c r="K44" s="280"/>
      <c r="L44" s="280"/>
      <c r="M44" s="280"/>
      <c r="N44" s="280"/>
      <c r="O44" s="280"/>
      <c r="P44" s="280"/>
      <c r="Q44" s="280"/>
      <c r="R44" s="280"/>
      <c r="S44" s="280"/>
      <c r="T44" s="280"/>
      <c r="U44" s="280"/>
      <c r="V44" s="280"/>
      <c r="W44" s="280"/>
      <c r="X44" s="280"/>
      <c r="Y44" s="280"/>
      <c r="Z44" s="280"/>
      <c r="AA44" s="280"/>
    </row>
    <row r="45" spans="1:28" x14ac:dyDescent="0.25">
      <c r="B45" s="79"/>
      <c r="C45" s="90" t="str">
        <f>IF(V19=C32, "Đúng","Sai")</f>
        <v>Đúng</v>
      </c>
      <c r="D45" s="280"/>
      <c r="E45" s="280"/>
      <c r="F45" s="280"/>
      <c r="G45" s="280"/>
      <c r="H45" s="280"/>
      <c r="I45" s="280"/>
      <c r="J45" s="280"/>
      <c r="K45" s="280"/>
      <c r="L45" s="280"/>
      <c r="M45" s="280"/>
      <c r="N45" s="280"/>
      <c r="O45" s="280"/>
      <c r="P45" s="280"/>
      <c r="Q45" s="280"/>
      <c r="R45" s="280"/>
      <c r="S45" s="280"/>
      <c r="T45" s="280"/>
      <c r="U45" s="280"/>
      <c r="V45" s="280"/>
      <c r="W45" s="280"/>
      <c r="X45" s="280"/>
      <c r="Y45" s="280"/>
      <c r="Z45" s="280"/>
      <c r="AA45" s="280"/>
    </row>
    <row r="46" spans="1:28" x14ac:dyDescent="0.25">
      <c r="C46" s="90" t="str">
        <f>IF(W19=C33, "Đúng","Sai")</f>
        <v>Đúng</v>
      </c>
      <c r="D46" s="59"/>
      <c r="E46" s="59"/>
      <c r="F46" s="59"/>
      <c r="G46" s="59"/>
      <c r="H46" s="59"/>
      <c r="I46" s="59"/>
      <c r="J46" s="59"/>
      <c r="K46" s="59"/>
      <c r="L46" s="59"/>
      <c r="M46" s="59"/>
      <c r="N46" s="59"/>
      <c r="O46" s="59"/>
      <c r="P46" s="59"/>
      <c r="Q46" s="59"/>
      <c r="R46" s="59"/>
      <c r="S46" s="59"/>
      <c r="T46" s="59"/>
      <c r="U46" s="59"/>
      <c r="V46" s="59"/>
      <c r="W46" s="59"/>
      <c r="X46" s="59"/>
    </row>
    <row r="47" spans="1:28" x14ac:dyDescent="0.25">
      <c r="C47" s="90" t="str">
        <f>IF(X19=C34, "Đúng","Sai")</f>
        <v>Đúng</v>
      </c>
      <c r="D47" s="59"/>
      <c r="E47" s="59"/>
      <c r="F47" s="59"/>
      <c r="G47" s="59"/>
      <c r="H47" s="59"/>
      <c r="I47" s="59"/>
      <c r="J47" s="59"/>
      <c r="K47" s="59"/>
      <c r="L47" s="59"/>
      <c r="M47" s="59"/>
      <c r="N47" s="59"/>
      <c r="O47" s="59"/>
      <c r="P47" s="59"/>
      <c r="Q47" s="59"/>
      <c r="R47" s="59"/>
      <c r="S47" s="59"/>
      <c r="T47" s="59"/>
      <c r="U47" s="59"/>
      <c r="V47" s="59"/>
      <c r="W47" s="59"/>
      <c r="X47" s="59"/>
    </row>
    <row r="48" spans="1:28" x14ac:dyDescent="0.25">
      <c r="C48" s="29"/>
      <c r="D48" s="59"/>
      <c r="E48" s="59"/>
      <c r="F48" s="59"/>
      <c r="G48" s="59"/>
      <c r="H48" s="59"/>
      <c r="I48" s="59"/>
      <c r="J48" s="59"/>
      <c r="K48" s="59"/>
      <c r="L48" s="59"/>
      <c r="M48" s="59"/>
      <c r="N48" s="59"/>
      <c r="O48" s="59"/>
      <c r="P48" s="59"/>
      <c r="Q48" s="59"/>
      <c r="R48" s="59"/>
      <c r="S48" s="59"/>
      <c r="T48" s="59"/>
      <c r="U48" s="59"/>
      <c r="V48" s="59"/>
      <c r="W48" s="59"/>
      <c r="X48" s="59"/>
    </row>
    <row r="49" spans="3:24" x14ac:dyDescent="0.25">
      <c r="C49" s="29"/>
      <c r="D49" s="59"/>
      <c r="E49" s="59"/>
      <c r="F49" s="59"/>
      <c r="G49" s="59"/>
      <c r="H49" s="59"/>
      <c r="I49" s="59"/>
      <c r="J49" s="59"/>
      <c r="K49" s="59"/>
      <c r="L49" s="59"/>
      <c r="M49" s="59"/>
      <c r="N49" s="59"/>
      <c r="O49" s="59"/>
      <c r="P49" s="59"/>
      <c r="Q49" s="59"/>
      <c r="R49" s="59"/>
      <c r="S49" s="59"/>
      <c r="T49" s="59"/>
      <c r="U49" s="59"/>
      <c r="V49" s="59"/>
      <c r="W49" s="59"/>
      <c r="X49" s="59"/>
    </row>
    <row r="50" spans="3:24" x14ac:dyDescent="0.25">
      <c r="C50" s="29"/>
      <c r="D50" s="59"/>
      <c r="E50" s="59"/>
      <c r="F50" s="59"/>
      <c r="G50" s="59"/>
      <c r="H50" s="59"/>
      <c r="I50" s="59"/>
      <c r="J50" s="59"/>
      <c r="K50" s="59"/>
      <c r="L50" s="59"/>
      <c r="M50" s="59"/>
      <c r="N50" s="59"/>
      <c r="O50" s="59"/>
      <c r="P50" s="59"/>
      <c r="Q50" s="59"/>
      <c r="R50" s="59"/>
      <c r="S50" s="59"/>
      <c r="T50" s="59"/>
      <c r="U50" s="59"/>
      <c r="V50" s="59"/>
      <c r="W50" s="59"/>
      <c r="X50" s="59"/>
    </row>
  </sheetData>
  <sheetProtection formatCells="0" formatColumns="0" formatRows="0"/>
  <mergeCells count="29">
    <mergeCell ref="A1:V1"/>
    <mergeCell ref="W1:X1"/>
    <mergeCell ref="A2:B2"/>
    <mergeCell ref="R2:X2"/>
    <mergeCell ref="A3:A5"/>
    <mergeCell ref="B3:B5"/>
    <mergeCell ref="C3:C5"/>
    <mergeCell ref="D3:G3"/>
    <mergeCell ref="H3:Q3"/>
    <mergeCell ref="R3:X3"/>
    <mergeCell ref="D4:D5"/>
    <mergeCell ref="E4:E5"/>
    <mergeCell ref="F4:F5"/>
    <mergeCell ref="G4:G5"/>
    <mergeCell ref="H4:H5"/>
    <mergeCell ref="I4:I5"/>
    <mergeCell ref="J4:J5"/>
    <mergeCell ref="K4:K5"/>
    <mergeCell ref="L4:L5"/>
    <mergeCell ref="R4:R5"/>
    <mergeCell ref="T4:T5"/>
    <mergeCell ref="U4:U5"/>
    <mergeCell ref="V4:X4"/>
    <mergeCell ref="M4:M5"/>
    <mergeCell ref="N4:N5"/>
    <mergeCell ref="O4:O5"/>
    <mergeCell ref="P4:P5"/>
    <mergeCell ref="Q4:Q5"/>
    <mergeCell ref="S4:S5"/>
  </mergeCells>
  <conditionalFormatting sqref="A37:XFD47">
    <cfRule type="cellIs" dxfId="10" priority="2" operator="equal">
      <formula>"Đúng"</formula>
    </cfRule>
  </conditionalFormatting>
  <conditionalFormatting sqref="Y1:AA1048576">
    <cfRule type="cellIs" dxfId="9" priority="3" operator="equal">
      <formula>"Đúng"</formula>
    </cfRule>
  </conditionalFormatting>
  <conditionalFormatting sqref="AB7:AB26">
    <cfRule type="cellIs" dxfId="8" priority="1" operator="equal">
      <formula>"Đúng"</formula>
    </cfRule>
  </conditionalFormatting>
  <printOptions horizontalCentered="1"/>
  <pageMargins left="0.23622047244094491" right="0" top="0.23622047244094491" bottom="0.23622047244094491" header="0" footer="0"/>
  <pageSetup paperSize="9" scale="85" orientation="landscape" r:id="rId1"/>
  <headerFooter alignWithMargins="0"/>
  <ignoredErrors>
    <ignoredError sqref="C27:Q27"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pageSetUpPr fitToPage="1"/>
  </sheetPr>
  <dimension ref="A1:Z34"/>
  <sheetViews>
    <sheetView showGridLines="0" zoomScale="130" zoomScaleNormal="130" workbookViewId="0">
      <selection activeCell="R2" sqref="R2"/>
    </sheetView>
  </sheetViews>
  <sheetFormatPr defaultColWidth="5.42578125" defaultRowHeight="15.75" x14ac:dyDescent="0.25"/>
  <cols>
    <col min="1" max="1" width="4.140625" style="53" customWidth="1"/>
    <col min="2" max="2" width="35.85546875" style="55" customWidth="1"/>
    <col min="3" max="3" width="6.42578125" style="56" customWidth="1"/>
    <col min="4" max="19" width="6.42578125" style="55" customWidth="1"/>
    <col min="20" max="20" width="7.42578125" style="55" customWidth="1"/>
    <col min="21" max="21" width="5.42578125" style="55"/>
    <col min="22" max="22" width="6.28515625" style="55" customWidth="1"/>
    <col min="23" max="255" width="5.42578125" style="55"/>
    <col min="256" max="256" width="4.140625" style="55" customWidth="1"/>
    <col min="257" max="257" width="28.7109375" style="55" customWidth="1"/>
    <col min="258" max="274" width="6.42578125" style="55" customWidth="1"/>
    <col min="275" max="511" width="5.42578125" style="55"/>
    <col min="512" max="512" width="4.140625" style="55" customWidth="1"/>
    <col min="513" max="513" width="28.7109375" style="55" customWidth="1"/>
    <col min="514" max="530" width="6.42578125" style="55" customWidth="1"/>
    <col min="531" max="767" width="5.42578125" style="55"/>
    <col min="768" max="768" width="4.140625" style="55" customWidth="1"/>
    <col min="769" max="769" width="28.7109375" style="55" customWidth="1"/>
    <col min="770" max="786" width="6.42578125" style="55" customWidth="1"/>
    <col min="787" max="1023" width="5.42578125" style="55"/>
    <col min="1024" max="1024" width="4.140625" style="55" customWidth="1"/>
    <col min="1025" max="1025" width="28.7109375" style="55" customWidth="1"/>
    <col min="1026" max="1042" width="6.42578125" style="55" customWidth="1"/>
    <col min="1043" max="1279" width="5.42578125" style="55"/>
    <col min="1280" max="1280" width="4.140625" style="55" customWidth="1"/>
    <col min="1281" max="1281" width="28.7109375" style="55" customWidth="1"/>
    <col min="1282" max="1298" width="6.42578125" style="55" customWidth="1"/>
    <col min="1299" max="1535" width="5.42578125" style="55"/>
    <col min="1536" max="1536" width="4.140625" style="55" customWidth="1"/>
    <col min="1537" max="1537" width="28.7109375" style="55" customWidth="1"/>
    <col min="1538" max="1554" width="6.42578125" style="55" customWidth="1"/>
    <col min="1555" max="1791" width="5.42578125" style="55"/>
    <col min="1792" max="1792" width="4.140625" style="55" customWidth="1"/>
    <col min="1793" max="1793" width="28.7109375" style="55" customWidth="1"/>
    <col min="1794" max="1810" width="6.42578125" style="55" customWidth="1"/>
    <col min="1811" max="2047" width="5.42578125" style="55"/>
    <col min="2048" max="2048" width="4.140625" style="55" customWidth="1"/>
    <col min="2049" max="2049" width="28.7109375" style="55" customWidth="1"/>
    <col min="2050" max="2066" width="6.42578125" style="55" customWidth="1"/>
    <col min="2067" max="2303" width="5.42578125" style="55"/>
    <col min="2304" max="2304" width="4.140625" style="55" customWidth="1"/>
    <col min="2305" max="2305" width="28.7109375" style="55" customWidth="1"/>
    <col min="2306" max="2322" width="6.42578125" style="55" customWidth="1"/>
    <col min="2323" max="2559" width="5.42578125" style="55"/>
    <col min="2560" max="2560" width="4.140625" style="55" customWidth="1"/>
    <col min="2561" max="2561" width="28.7109375" style="55" customWidth="1"/>
    <col min="2562" max="2578" width="6.42578125" style="55" customWidth="1"/>
    <col min="2579" max="2815" width="5.42578125" style="55"/>
    <col min="2816" max="2816" width="4.140625" style="55" customWidth="1"/>
    <col min="2817" max="2817" width="28.7109375" style="55" customWidth="1"/>
    <col min="2818" max="2834" width="6.42578125" style="55" customWidth="1"/>
    <col min="2835" max="3071" width="5.42578125" style="55"/>
    <col min="3072" max="3072" width="4.140625" style="55" customWidth="1"/>
    <col min="3073" max="3073" width="28.7109375" style="55" customWidth="1"/>
    <col min="3074" max="3090" width="6.42578125" style="55" customWidth="1"/>
    <col min="3091" max="3327" width="5.42578125" style="55"/>
    <col min="3328" max="3328" width="4.140625" style="55" customWidth="1"/>
    <col min="3329" max="3329" width="28.7109375" style="55" customWidth="1"/>
    <col min="3330" max="3346" width="6.42578125" style="55" customWidth="1"/>
    <col min="3347" max="3583" width="5.42578125" style="55"/>
    <col min="3584" max="3584" width="4.140625" style="55" customWidth="1"/>
    <col min="3585" max="3585" width="28.7109375" style="55" customWidth="1"/>
    <col min="3586" max="3602" width="6.42578125" style="55" customWidth="1"/>
    <col min="3603" max="3839" width="5.42578125" style="55"/>
    <col min="3840" max="3840" width="4.140625" style="55" customWidth="1"/>
    <col min="3841" max="3841" width="28.7109375" style="55" customWidth="1"/>
    <col min="3842" max="3858" width="6.42578125" style="55" customWidth="1"/>
    <col min="3859" max="4095" width="5.42578125" style="55"/>
    <col min="4096" max="4096" width="4.140625" style="55" customWidth="1"/>
    <col min="4097" max="4097" width="28.7109375" style="55" customWidth="1"/>
    <col min="4098" max="4114" width="6.42578125" style="55" customWidth="1"/>
    <col min="4115" max="4351" width="5.42578125" style="55"/>
    <col min="4352" max="4352" width="4.140625" style="55" customWidth="1"/>
    <col min="4353" max="4353" width="28.7109375" style="55" customWidth="1"/>
    <col min="4354" max="4370" width="6.42578125" style="55" customWidth="1"/>
    <col min="4371" max="4607" width="5.42578125" style="55"/>
    <col min="4608" max="4608" width="4.140625" style="55" customWidth="1"/>
    <col min="4609" max="4609" width="28.7109375" style="55" customWidth="1"/>
    <col min="4610" max="4626" width="6.42578125" style="55" customWidth="1"/>
    <col min="4627" max="4863" width="5.42578125" style="55"/>
    <col min="4864" max="4864" width="4.140625" style="55" customWidth="1"/>
    <col min="4865" max="4865" width="28.7109375" style="55" customWidth="1"/>
    <col min="4866" max="4882" width="6.42578125" style="55" customWidth="1"/>
    <col min="4883" max="5119" width="5.42578125" style="55"/>
    <col min="5120" max="5120" width="4.140625" style="55" customWidth="1"/>
    <col min="5121" max="5121" width="28.7109375" style="55" customWidth="1"/>
    <col min="5122" max="5138" width="6.42578125" style="55" customWidth="1"/>
    <col min="5139" max="5375" width="5.42578125" style="55"/>
    <col min="5376" max="5376" width="4.140625" style="55" customWidth="1"/>
    <col min="5377" max="5377" width="28.7109375" style="55" customWidth="1"/>
    <col min="5378" max="5394" width="6.42578125" style="55" customWidth="1"/>
    <col min="5395" max="5631" width="5.42578125" style="55"/>
    <col min="5632" max="5632" width="4.140625" style="55" customWidth="1"/>
    <col min="5633" max="5633" width="28.7109375" style="55" customWidth="1"/>
    <col min="5634" max="5650" width="6.42578125" style="55" customWidth="1"/>
    <col min="5651" max="5887" width="5.42578125" style="55"/>
    <col min="5888" max="5888" width="4.140625" style="55" customWidth="1"/>
    <col min="5889" max="5889" width="28.7109375" style="55" customWidth="1"/>
    <col min="5890" max="5906" width="6.42578125" style="55" customWidth="1"/>
    <col min="5907" max="6143" width="5.42578125" style="55"/>
    <col min="6144" max="6144" width="4.140625" style="55" customWidth="1"/>
    <col min="6145" max="6145" width="28.7109375" style="55" customWidth="1"/>
    <col min="6146" max="6162" width="6.42578125" style="55" customWidth="1"/>
    <col min="6163" max="6399" width="5.42578125" style="55"/>
    <col min="6400" max="6400" width="4.140625" style="55" customWidth="1"/>
    <col min="6401" max="6401" width="28.7109375" style="55" customWidth="1"/>
    <col min="6402" max="6418" width="6.42578125" style="55" customWidth="1"/>
    <col min="6419" max="6655" width="5.42578125" style="55"/>
    <col min="6656" max="6656" width="4.140625" style="55" customWidth="1"/>
    <col min="6657" max="6657" width="28.7109375" style="55" customWidth="1"/>
    <col min="6658" max="6674" width="6.42578125" style="55" customWidth="1"/>
    <col min="6675" max="6911" width="5.42578125" style="55"/>
    <col min="6912" max="6912" width="4.140625" style="55" customWidth="1"/>
    <col min="6913" max="6913" width="28.7109375" style="55" customWidth="1"/>
    <col min="6914" max="6930" width="6.42578125" style="55" customWidth="1"/>
    <col min="6931" max="7167" width="5.42578125" style="55"/>
    <col min="7168" max="7168" width="4.140625" style="55" customWidth="1"/>
    <col min="7169" max="7169" width="28.7109375" style="55" customWidth="1"/>
    <col min="7170" max="7186" width="6.42578125" style="55" customWidth="1"/>
    <col min="7187" max="7423" width="5.42578125" style="55"/>
    <col min="7424" max="7424" width="4.140625" style="55" customWidth="1"/>
    <col min="7425" max="7425" width="28.7109375" style="55" customWidth="1"/>
    <col min="7426" max="7442" width="6.42578125" style="55" customWidth="1"/>
    <col min="7443" max="7679" width="5.42578125" style="55"/>
    <col min="7680" max="7680" width="4.140625" style="55" customWidth="1"/>
    <col min="7681" max="7681" width="28.7109375" style="55" customWidth="1"/>
    <col min="7682" max="7698" width="6.42578125" style="55" customWidth="1"/>
    <col min="7699" max="7935" width="5.42578125" style="55"/>
    <col min="7936" max="7936" width="4.140625" style="55" customWidth="1"/>
    <col min="7937" max="7937" width="28.7109375" style="55" customWidth="1"/>
    <col min="7938" max="7954" width="6.42578125" style="55" customWidth="1"/>
    <col min="7955" max="8191" width="5.42578125" style="55"/>
    <col min="8192" max="8192" width="4.140625" style="55" customWidth="1"/>
    <col min="8193" max="8193" width="28.7109375" style="55" customWidth="1"/>
    <col min="8194" max="8210" width="6.42578125" style="55" customWidth="1"/>
    <col min="8211" max="8447" width="5.42578125" style="55"/>
    <col min="8448" max="8448" width="4.140625" style="55" customWidth="1"/>
    <col min="8449" max="8449" width="28.7109375" style="55" customWidth="1"/>
    <col min="8450" max="8466" width="6.42578125" style="55" customWidth="1"/>
    <col min="8467" max="8703" width="5.42578125" style="55"/>
    <col min="8704" max="8704" width="4.140625" style="55" customWidth="1"/>
    <col min="8705" max="8705" width="28.7109375" style="55" customWidth="1"/>
    <col min="8706" max="8722" width="6.42578125" style="55" customWidth="1"/>
    <col min="8723" max="8959" width="5.42578125" style="55"/>
    <col min="8960" max="8960" width="4.140625" style="55" customWidth="1"/>
    <col min="8961" max="8961" width="28.7109375" style="55" customWidth="1"/>
    <col min="8962" max="8978" width="6.42578125" style="55" customWidth="1"/>
    <col min="8979" max="9215" width="5.42578125" style="55"/>
    <col min="9216" max="9216" width="4.140625" style="55" customWidth="1"/>
    <col min="9217" max="9217" width="28.7109375" style="55" customWidth="1"/>
    <col min="9218" max="9234" width="6.42578125" style="55" customWidth="1"/>
    <col min="9235" max="9471" width="5.42578125" style="55"/>
    <col min="9472" max="9472" width="4.140625" style="55" customWidth="1"/>
    <col min="9473" max="9473" width="28.7109375" style="55" customWidth="1"/>
    <col min="9474" max="9490" width="6.42578125" style="55" customWidth="1"/>
    <col min="9491" max="9727" width="5.42578125" style="55"/>
    <col min="9728" max="9728" width="4.140625" style="55" customWidth="1"/>
    <col min="9729" max="9729" width="28.7109375" style="55" customWidth="1"/>
    <col min="9730" max="9746" width="6.42578125" style="55" customWidth="1"/>
    <col min="9747" max="9983" width="5.42578125" style="55"/>
    <col min="9984" max="9984" width="4.140625" style="55" customWidth="1"/>
    <col min="9985" max="9985" width="28.7109375" style="55" customWidth="1"/>
    <col min="9986" max="10002" width="6.42578125" style="55" customWidth="1"/>
    <col min="10003" max="10239" width="5.42578125" style="55"/>
    <col min="10240" max="10240" width="4.140625" style="55" customWidth="1"/>
    <col min="10241" max="10241" width="28.7109375" style="55" customWidth="1"/>
    <col min="10242" max="10258" width="6.42578125" style="55" customWidth="1"/>
    <col min="10259" max="10495" width="5.42578125" style="55"/>
    <col min="10496" max="10496" width="4.140625" style="55" customWidth="1"/>
    <col min="10497" max="10497" width="28.7109375" style="55" customWidth="1"/>
    <col min="10498" max="10514" width="6.42578125" style="55" customWidth="1"/>
    <col min="10515" max="10751" width="5.42578125" style="55"/>
    <col min="10752" max="10752" width="4.140625" style="55" customWidth="1"/>
    <col min="10753" max="10753" width="28.7109375" style="55" customWidth="1"/>
    <col min="10754" max="10770" width="6.42578125" style="55" customWidth="1"/>
    <col min="10771" max="11007" width="5.42578125" style="55"/>
    <col min="11008" max="11008" width="4.140625" style="55" customWidth="1"/>
    <col min="11009" max="11009" width="28.7109375" style="55" customWidth="1"/>
    <col min="11010" max="11026" width="6.42578125" style="55" customWidth="1"/>
    <col min="11027" max="11263" width="5.42578125" style="55"/>
    <col min="11264" max="11264" width="4.140625" style="55" customWidth="1"/>
    <col min="11265" max="11265" width="28.7109375" style="55" customWidth="1"/>
    <col min="11266" max="11282" width="6.42578125" style="55" customWidth="1"/>
    <col min="11283" max="11519" width="5.42578125" style="55"/>
    <col min="11520" max="11520" width="4.140625" style="55" customWidth="1"/>
    <col min="11521" max="11521" width="28.7109375" style="55" customWidth="1"/>
    <col min="11522" max="11538" width="6.42578125" style="55" customWidth="1"/>
    <col min="11539" max="11775" width="5.42578125" style="55"/>
    <col min="11776" max="11776" width="4.140625" style="55" customWidth="1"/>
    <col min="11777" max="11777" width="28.7109375" style="55" customWidth="1"/>
    <col min="11778" max="11794" width="6.42578125" style="55" customWidth="1"/>
    <col min="11795" max="12031" width="5.42578125" style="55"/>
    <col min="12032" max="12032" width="4.140625" style="55" customWidth="1"/>
    <col min="12033" max="12033" width="28.7109375" style="55" customWidth="1"/>
    <col min="12034" max="12050" width="6.42578125" style="55" customWidth="1"/>
    <col min="12051" max="12287" width="5.42578125" style="55"/>
    <col min="12288" max="12288" width="4.140625" style="55" customWidth="1"/>
    <col min="12289" max="12289" width="28.7109375" style="55" customWidth="1"/>
    <col min="12290" max="12306" width="6.42578125" style="55" customWidth="1"/>
    <col min="12307" max="12543" width="5.42578125" style="55"/>
    <col min="12544" max="12544" width="4.140625" style="55" customWidth="1"/>
    <col min="12545" max="12545" width="28.7109375" style="55" customWidth="1"/>
    <col min="12546" max="12562" width="6.42578125" style="55" customWidth="1"/>
    <col min="12563" max="12799" width="5.42578125" style="55"/>
    <col min="12800" max="12800" width="4.140625" style="55" customWidth="1"/>
    <col min="12801" max="12801" width="28.7109375" style="55" customWidth="1"/>
    <col min="12802" max="12818" width="6.42578125" style="55" customWidth="1"/>
    <col min="12819" max="13055" width="5.42578125" style="55"/>
    <col min="13056" max="13056" width="4.140625" style="55" customWidth="1"/>
    <col min="13057" max="13057" width="28.7109375" style="55" customWidth="1"/>
    <col min="13058" max="13074" width="6.42578125" style="55" customWidth="1"/>
    <col min="13075" max="13311" width="5.42578125" style="55"/>
    <col min="13312" max="13312" width="4.140625" style="55" customWidth="1"/>
    <col min="13313" max="13313" width="28.7109375" style="55" customWidth="1"/>
    <col min="13314" max="13330" width="6.42578125" style="55" customWidth="1"/>
    <col min="13331" max="13567" width="5.42578125" style="55"/>
    <col min="13568" max="13568" width="4.140625" style="55" customWidth="1"/>
    <col min="13569" max="13569" width="28.7109375" style="55" customWidth="1"/>
    <col min="13570" max="13586" width="6.42578125" style="55" customWidth="1"/>
    <col min="13587" max="13823" width="5.42578125" style="55"/>
    <col min="13824" max="13824" width="4.140625" style="55" customWidth="1"/>
    <col min="13825" max="13825" width="28.7109375" style="55" customWidth="1"/>
    <col min="13826" max="13842" width="6.42578125" style="55" customWidth="1"/>
    <col min="13843" max="14079" width="5.42578125" style="55"/>
    <col min="14080" max="14080" width="4.140625" style="55" customWidth="1"/>
    <col min="14081" max="14081" width="28.7109375" style="55" customWidth="1"/>
    <col min="14082" max="14098" width="6.42578125" style="55" customWidth="1"/>
    <col min="14099" max="14335" width="5.42578125" style="55"/>
    <col min="14336" max="14336" width="4.140625" style="55" customWidth="1"/>
    <col min="14337" max="14337" width="28.7109375" style="55" customWidth="1"/>
    <col min="14338" max="14354" width="6.42578125" style="55" customWidth="1"/>
    <col min="14355" max="14591" width="5.42578125" style="55"/>
    <col min="14592" max="14592" width="4.140625" style="55" customWidth="1"/>
    <col min="14593" max="14593" width="28.7109375" style="55" customWidth="1"/>
    <col min="14594" max="14610" width="6.42578125" style="55" customWidth="1"/>
    <col min="14611" max="14847" width="5.42578125" style="55"/>
    <col min="14848" max="14848" width="4.140625" style="55" customWidth="1"/>
    <col min="14849" max="14849" width="28.7109375" style="55" customWidth="1"/>
    <col min="14850" max="14866" width="6.42578125" style="55" customWidth="1"/>
    <col min="14867" max="15103" width="5.42578125" style="55"/>
    <col min="15104" max="15104" width="4.140625" style="55" customWidth="1"/>
    <col min="15105" max="15105" width="28.7109375" style="55" customWidth="1"/>
    <col min="15106" max="15122" width="6.42578125" style="55" customWidth="1"/>
    <col min="15123" max="15359" width="5.42578125" style="55"/>
    <col min="15360" max="15360" width="4.140625" style="55" customWidth="1"/>
    <col min="15361" max="15361" width="28.7109375" style="55" customWidth="1"/>
    <col min="15362" max="15378" width="6.42578125" style="55" customWidth="1"/>
    <col min="15379" max="15615" width="5.42578125" style="55"/>
    <col min="15616" max="15616" width="4.140625" style="55" customWidth="1"/>
    <col min="15617" max="15617" width="28.7109375" style="55" customWidth="1"/>
    <col min="15618" max="15634" width="6.42578125" style="55" customWidth="1"/>
    <col min="15635" max="15871" width="5.42578125" style="55"/>
    <col min="15872" max="15872" width="4.140625" style="55" customWidth="1"/>
    <col min="15873" max="15873" width="28.7109375" style="55" customWidth="1"/>
    <col min="15874" max="15890" width="6.42578125" style="55" customWidth="1"/>
    <col min="15891" max="16127" width="5.42578125" style="55"/>
    <col min="16128" max="16128" width="4.140625" style="55" customWidth="1"/>
    <col min="16129" max="16129" width="28.7109375" style="55" customWidth="1"/>
    <col min="16130" max="16146" width="6.42578125" style="55" customWidth="1"/>
    <col min="16147" max="16384" width="5.42578125" style="55"/>
  </cols>
  <sheetData>
    <row r="1" spans="1:26" s="43" customFormat="1" ht="24.75" customHeight="1" x14ac:dyDescent="0.2">
      <c r="A1" s="991" t="s">
        <v>173</v>
      </c>
      <c r="B1" s="991"/>
      <c r="C1" s="991"/>
      <c r="D1" s="991"/>
      <c r="E1" s="991"/>
      <c r="F1" s="991"/>
      <c r="G1" s="991"/>
      <c r="H1" s="991"/>
      <c r="I1" s="991"/>
      <c r="J1" s="991"/>
      <c r="K1" s="991"/>
      <c r="L1" s="991"/>
      <c r="M1" s="991"/>
      <c r="N1" s="991"/>
      <c r="O1" s="991"/>
      <c r="P1" s="991"/>
      <c r="Q1" s="1069"/>
      <c r="R1" s="856" t="s">
        <v>203</v>
      </c>
      <c r="S1" s="858"/>
      <c r="W1" s="46"/>
      <c r="X1" s="46"/>
    </row>
    <row r="2" spans="1:26" s="44" customFormat="1" ht="19.5" customHeight="1" x14ac:dyDescent="0.25">
      <c r="A2" s="995"/>
      <c r="B2" s="995"/>
      <c r="C2" s="995"/>
      <c r="D2" s="995"/>
      <c r="E2" s="995"/>
      <c r="F2" s="149"/>
      <c r="G2" s="150"/>
      <c r="H2" s="150"/>
      <c r="I2" s="150"/>
      <c r="J2" s="150"/>
      <c r="K2" s="150"/>
      <c r="L2" s="150"/>
      <c r="M2" s="150"/>
      <c r="N2" s="150"/>
      <c r="O2" s="150"/>
      <c r="P2" s="151"/>
      <c r="Q2" s="152" t="s">
        <v>175</v>
      </c>
      <c r="R2" s="153"/>
      <c r="S2" s="153"/>
      <c r="W2" s="64"/>
      <c r="X2" s="64"/>
      <c r="Y2" s="64"/>
      <c r="Z2" s="64"/>
    </row>
    <row r="3" spans="1:26" s="45" customFormat="1" ht="17.25" customHeight="1" x14ac:dyDescent="0.2">
      <c r="A3" s="1070" t="s">
        <v>225</v>
      </c>
      <c r="B3" s="1070" t="s">
        <v>176</v>
      </c>
      <c r="C3" s="1073" t="s">
        <v>460</v>
      </c>
      <c r="D3" s="1076" t="s">
        <v>177</v>
      </c>
      <c r="E3" s="1077"/>
      <c r="F3" s="1077"/>
      <c r="G3" s="1077"/>
      <c r="H3" s="1076" t="s">
        <v>109</v>
      </c>
      <c r="I3" s="1077"/>
      <c r="J3" s="1077"/>
      <c r="K3" s="1078" t="s">
        <v>5</v>
      </c>
      <c r="L3" s="1078"/>
      <c r="M3" s="1078"/>
      <c r="N3" s="1078"/>
      <c r="O3" s="1078"/>
      <c r="P3" s="1078"/>
      <c r="Q3" s="1078"/>
      <c r="R3" s="1078"/>
      <c r="S3" s="1078"/>
    </row>
    <row r="4" spans="1:26" s="45" customFormat="1" ht="23.25" customHeight="1" x14ac:dyDescent="0.2">
      <c r="A4" s="1071"/>
      <c r="B4" s="1071"/>
      <c r="C4" s="1074"/>
      <c r="D4" s="993" t="s">
        <v>123</v>
      </c>
      <c r="E4" s="993" t="s">
        <v>126</v>
      </c>
      <c r="F4" s="993" t="s">
        <v>489</v>
      </c>
      <c r="G4" s="993" t="s">
        <v>143</v>
      </c>
      <c r="H4" s="993" t="s">
        <v>64</v>
      </c>
      <c r="I4" s="993" t="s">
        <v>112</v>
      </c>
      <c r="J4" s="993" t="s">
        <v>461</v>
      </c>
      <c r="K4" s="993" t="s">
        <v>435</v>
      </c>
      <c r="L4" s="993" t="s">
        <v>113</v>
      </c>
      <c r="M4" s="993" t="s">
        <v>114</v>
      </c>
      <c r="N4" s="992" t="s">
        <v>15</v>
      </c>
      <c r="O4" s="992"/>
      <c r="P4" s="992"/>
      <c r="Q4" s="992" t="s">
        <v>115</v>
      </c>
      <c r="R4" s="992"/>
      <c r="S4" s="992"/>
    </row>
    <row r="5" spans="1:26" s="48" customFormat="1" ht="122.25" customHeight="1" x14ac:dyDescent="0.2">
      <c r="A5" s="1072"/>
      <c r="B5" s="1072"/>
      <c r="C5" s="1075"/>
      <c r="D5" s="993"/>
      <c r="E5" s="993"/>
      <c r="F5" s="993"/>
      <c r="G5" s="993"/>
      <c r="H5" s="993"/>
      <c r="I5" s="993"/>
      <c r="J5" s="993"/>
      <c r="K5" s="993"/>
      <c r="L5" s="993"/>
      <c r="M5" s="993"/>
      <c r="N5" s="154" t="s">
        <v>116</v>
      </c>
      <c r="O5" s="154" t="s">
        <v>117</v>
      </c>
      <c r="P5" s="154" t="s">
        <v>118</v>
      </c>
      <c r="Q5" s="154" t="s">
        <v>178</v>
      </c>
      <c r="R5" s="154" t="s">
        <v>119</v>
      </c>
      <c r="S5" s="154" t="s">
        <v>12</v>
      </c>
    </row>
    <row r="6" spans="1:26" s="49" customFormat="1" ht="15" customHeight="1" x14ac:dyDescent="0.2">
      <c r="A6" s="467">
        <v>1</v>
      </c>
      <c r="B6" s="467">
        <v>2</v>
      </c>
      <c r="C6" s="467">
        <v>3</v>
      </c>
      <c r="D6" s="468">
        <v>4</v>
      </c>
      <c r="E6" s="467">
        <v>5</v>
      </c>
      <c r="F6" s="468">
        <v>6</v>
      </c>
      <c r="G6" s="467">
        <v>7</v>
      </c>
      <c r="H6" s="468">
        <v>8</v>
      </c>
      <c r="I6" s="467">
        <v>9</v>
      </c>
      <c r="J6" s="468">
        <v>10</v>
      </c>
      <c r="K6" s="467">
        <v>11</v>
      </c>
      <c r="L6" s="468">
        <v>12</v>
      </c>
      <c r="M6" s="467">
        <v>13</v>
      </c>
      <c r="N6" s="468">
        <v>14</v>
      </c>
      <c r="O6" s="467">
        <v>15</v>
      </c>
      <c r="P6" s="468">
        <v>16</v>
      </c>
      <c r="Q6" s="467">
        <v>17</v>
      </c>
      <c r="R6" s="468">
        <v>18</v>
      </c>
      <c r="S6" s="467">
        <v>19</v>
      </c>
    </row>
    <row r="7" spans="1:26" s="50" customFormat="1" ht="15.75" customHeight="1" x14ac:dyDescent="0.2">
      <c r="A7" s="483" t="s">
        <v>19</v>
      </c>
      <c r="B7" s="484" t="s">
        <v>121</v>
      </c>
      <c r="C7" s="315">
        <f>SUM(C8:C16)</f>
        <v>0</v>
      </c>
      <c r="D7" s="315">
        <f t="shared" ref="D7:S7" si="0">SUM(D8:D16)</f>
        <v>0</v>
      </c>
      <c r="E7" s="315">
        <f t="shared" si="0"/>
        <v>0</v>
      </c>
      <c r="F7" s="315">
        <f t="shared" si="0"/>
        <v>0</v>
      </c>
      <c r="G7" s="315">
        <f t="shared" si="0"/>
        <v>0</v>
      </c>
      <c r="H7" s="315">
        <f t="shared" si="0"/>
        <v>0</v>
      </c>
      <c r="I7" s="315">
        <f t="shared" si="0"/>
        <v>0</v>
      </c>
      <c r="J7" s="315">
        <f t="shared" si="0"/>
        <v>0</v>
      </c>
      <c r="K7" s="315">
        <f t="shared" si="0"/>
        <v>0</v>
      </c>
      <c r="L7" s="315">
        <f t="shared" si="0"/>
        <v>0</v>
      </c>
      <c r="M7" s="315">
        <f>SUM(M8:M16)</f>
        <v>0</v>
      </c>
      <c r="N7" s="315">
        <f>SUM(N8:N16)</f>
        <v>0</v>
      </c>
      <c r="O7" s="315">
        <f>SUM(O8:O16)</f>
        <v>0</v>
      </c>
      <c r="P7" s="315">
        <f t="shared" si="0"/>
        <v>0</v>
      </c>
      <c r="Q7" s="315">
        <f t="shared" si="0"/>
        <v>0</v>
      </c>
      <c r="R7" s="315">
        <f t="shared" si="0"/>
        <v>0</v>
      </c>
      <c r="S7" s="315">
        <f t="shared" si="0"/>
        <v>0</v>
      </c>
      <c r="T7" s="107" t="str">
        <f>IF(AND(H7&lt;=C7,I7&lt;=C7,J7&lt;=C7),"Đúng","Sai")</f>
        <v>Đúng</v>
      </c>
      <c r="U7" s="107" t="str">
        <f>IF(C7=K7+L7+M7,"Đúng","Sai")</f>
        <v>Đúng</v>
      </c>
      <c r="V7" s="107" t="str">
        <f>IF(M7=N7+O7+P7,"Đúng","Sai")</f>
        <v>Đúng</v>
      </c>
    </row>
    <row r="8" spans="1:26" s="50" customFormat="1" ht="15" customHeight="1" x14ac:dyDescent="0.2">
      <c r="A8" s="599"/>
      <c r="B8" s="600" t="s">
        <v>124</v>
      </c>
      <c r="C8" s="331">
        <f>SUM(D8:G8)</f>
        <v>0</v>
      </c>
      <c r="D8" s="297"/>
      <c r="E8" s="308"/>
      <c r="F8" s="308"/>
      <c r="G8" s="308"/>
      <c r="H8" s="458"/>
      <c r="I8" s="458"/>
      <c r="J8" s="458"/>
      <c r="K8" s="458"/>
      <c r="L8" s="458"/>
      <c r="M8" s="458"/>
      <c r="N8" s="458"/>
      <c r="O8" s="458"/>
      <c r="P8" s="458"/>
      <c r="Q8" s="458"/>
      <c r="R8" s="458"/>
      <c r="S8" s="458"/>
      <c r="T8" s="107" t="str">
        <f t="shared" ref="T8:T21" si="1">IF(AND(H8&lt;=C8,I8&lt;=C8,J8&lt;=C8),"Đúng","Sai")</f>
        <v>Đúng</v>
      </c>
      <c r="U8" s="107" t="str">
        <f t="shared" ref="U8:U21" si="2">IF(C8=K8+L8+M8,"Đúng","Sai")</f>
        <v>Đúng</v>
      </c>
      <c r="V8" s="107" t="str">
        <f t="shared" ref="V8:V21" si="3">IF(M8=N8+O8+P8,"Đúng","Sai")</f>
        <v>Đúng</v>
      </c>
    </row>
    <row r="9" spans="1:26" s="50" customFormat="1" ht="15" customHeight="1" x14ac:dyDescent="0.2">
      <c r="A9" s="476"/>
      <c r="B9" s="488" t="s">
        <v>125</v>
      </c>
      <c r="C9" s="331">
        <f>SUM(D9:G9)</f>
        <v>0</v>
      </c>
      <c r="D9" s="297"/>
      <c r="E9" s="308"/>
      <c r="F9" s="308"/>
      <c r="G9" s="308"/>
      <c r="H9" s="458"/>
      <c r="I9" s="458"/>
      <c r="J9" s="458"/>
      <c r="K9" s="458"/>
      <c r="L9" s="458"/>
      <c r="M9" s="458"/>
      <c r="N9" s="458"/>
      <c r="O9" s="458"/>
      <c r="P9" s="458"/>
      <c r="Q9" s="458"/>
      <c r="R9" s="458"/>
      <c r="S9" s="458"/>
      <c r="T9" s="107" t="str">
        <f t="shared" si="1"/>
        <v>Đúng</v>
      </c>
      <c r="U9" s="107" t="str">
        <f t="shared" si="2"/>
        <v>Đúng</v>
      </c>
      <c r="V9" s="107" t="str">
        <f t="shared" si="3"/>
        <v>Đúng</v>
      </c>
    </row>
    <row r="10" spans="1:26" s="50" customFormat="1" ht="15" customHeight="1" x14ac:dyDescent="0.2">
      <c r="A10" s="476"/>
      <c r="B10" s="477" t="s">
        <v>126</v>
      </c>
      <c r="C10" s="331">
        <f t="shared" ref="C10:C16" si="4">SUM(D10:G10)</f>
        <v>0</v>
      </c>
      <c r="D10" s="297"/>
      <c r="E10" s="308"/>
      <c r="F10" s="308"/>
      <c r="G10" s="308"/>
      <c r="H10" s="458"/>
      <c r="I10" s="458"/>
      <c r="J10" s="458"/>
      <c r="K10" s="458"/>
      <c r="L10" s="458"/>
      <c r="M10" s="458"/>
      <c r="N10" s="458"/>
      <c r="O10" s="458"/>
      <c r="P10" s="458"/>
      <c r="Q10" s="458"/>
      <c r="R10" s="458"/>
      <c r="S10" s="458"/>
      <c r="T10" s="107" t="str">
        <f t="shared" si="1"/>
        <v>Đúng</v>
      </c>
      <c r="U10" s="107" t="str">
        <f t="shared" si="2"/>
        <v>Đúng</v>
      </c>
      <c r="V10" s="107" t="str">
        <f t="shared" si="3"/>
        <v>Đúng</v>
      </c>
    </row>
    <row r="11" spans="1:26" s="50" customFormat="1" ht="15" customHeight="1" x14ac:dyDescent="0.2">
      <c r="A11" s="476"/>
      <c r="B11" s="477" t="s">
        <v>487</v>
      </c>
      <c r="C11" s="331">
        <f t="shared" si="4"/>
        <v>0</v>
      </c>
      <c r="D11" s="297"/>
      <c r="E11" s="458"/>
      <c r="F11" s="308"/>
      <c r="G11" s="308"/>
      <c r="H11" s="458"/>
      <c r="I11" s="458"/>
      <c r="J11" s="458"/>
      <c r="K11" s="458"/>
      <c r="L11" s="458"/>
      <c r="M11" s="458"/>
      <c r="N11" s="458"/>
      <c r="O11" s="458"/>
      <c r="P11" s="458"/>
      <c r="Q11" s="458"/>
      <c r="R11" s="458"/>
      <c r="S11" s="458"/>
      <c r="T11" s="107" t="str">
        <f t="shared" si="1"/>
        <v>Đúng</v>
      </c>
      <c r="U11" s="107" t="str">
        <f t="shared" si="2"/>
        <v>Đúng</v>
      </c>
      <c r="V11" s="107" t="str">
        <f t="shared" si="3"/>
        <v>Đúng</v>
      </c>
    </row>
    <row r="12" spans="1:26" s="50" customFormat="1" ht="15" customHeight="1" x14ac:dyDescent="0.2">
      <c r="A12" s="476"/>
      <c r="B12" s="477" t="s">
        <v>490</v>
      </c>
      <c r="C12" s="331">
        <f t="shared" si="4"/>
        <v>0</v>
      </c>
      <c r="D12" s="297"/>
      <c r="E12" s="458"/>
      <c r="F12" s="308"/>
      <c r="G12" s="308"/>
      <c r="H12" s="458"/>
      <c r="I12" s="458"/>
      <c r="J12" s="458"/>
      <c r="K12" s="458"/>
      <c r="L12" s="458"/>
      <c r="M12" s="458"/>
      <c r="N12" s="458"/>
      <c r="O12" s="458"/>
      <c r="P12" s="458"/>
      <c r="Q12" s="458"/>
      <c r="R12" s="458"/>
      <c r="S12" s="458"/>
      <c r="T12" s="107" t="str">
        <f t="shared" si="1"/>
        <v>Đúng</v>
      </c>
      <c r="U12" s="107" t="str">
        <f t="shared" si="2"/>
        <v>Đúng</v>
      </c>
      <c r="V12" s="107" t="str">
        <f t="shared" si="3"/>
        <v>Đúng</v>
      </c>
    </row>
    <row r="13" spans="1:26" s="50" customFormat="1" ht="27.75" customHeight="1" x14ac:dyDescent="0.2">
      <c r="A13" s="476"/>
      <c r="B13" s="477" t="s">
        <v>489</v>
      </c>
      <c r="C13" s="331">
        <f t="shared" si="4"/>
        <v>0</v>
      </c>
      <c r="D13" s="297"/>
      <c r="E13" s="458"/>
      <c r="F13" s="308"/>
      <c r="G13" s="308"/>
      <c r="H13" s="458"/>
      <c r="I13" s="458"/>
      <c r="J13" s="458"/>
      <c r="K13" s="458"/>
      <c r="L13" s="458"/>
      <c r="M13" s="458"/>
      <c r="N13" s="458"/>
      <c r="O13" s="458"/>
      <c r="P13" s="458"/>
      <c r="Q13" s="458"/>
      <c r="R13" s="458"/>
      <c r="S13" s="458"/>
      <c r="T13" s="107" t="str">
        <f t="shared" si="1"/>
        <v>Đúng</v>
      </c>
      <c r="U13" s="107" t="str">
        <f t="shared" si="2"/>
        <v>Đúng</v>
      </c>
      <c r="V13" s="107" t="str">
        <f t="shared" si="3"/>
        <v>Đúng</v>
      </c>
    </row>
    <row r="14" spans="1:26" s="50" customFormat="1" ht="15" customHeight="1" x14ac:dyDescent="0.2">
      <c r="A14" s="476"/>
      <c r="B14" s="477" t="s">
        <v>127</v>
      </c>
      <c r="C14" s="331">
        <f t="shared" si="4"/>
        <v>0</v>
      </c>
      <c r="D14" s="297"/>
      <c r="E14" s="458"/>
      <c r="F14" s="458"/>
      <c r="G14" s="458"/>
      <c r="H14" s="458"/>
      <c r="I14" s="458"/>
      <c r="J14" s="458"/>
      <c r="K14" s="458"/>
      <c r="L14" s="458"/>
      <c r="M14" s="458"/>
      <c r="N14" s="458"/>
      <c r="O14" s="458"/>
      <c r="P14" s="458"/>
      <c r="Q14" s="458"/>
      <c r="R14" s="458"/>
      <c r="S14" s="458"/>
      <c r="T14" s="107" t="str">
        <f t="shared" si="1"/>
        <v>Đúng</v>
      </c>
      <c r="U14" s="107" t="str">
        <f t="shared" si="2"/>
        <v>Đúng</v>
      </c>
      <c r="V14" s="107" t="str">
        <f t="shared" si="3"/>
        <v>Đúng</v>
      </c>
    </row>
    <row r="15" spans="1:26" s="50" customFormat="1" ht="15" customHeight="1" x14ac:dyDescent="0.2">
      <c r="A15" s="476"/>
      <c r="B15" s="477" t="s">
        <v>380</v>
      </c>
      <c r="C15" s="331">
        <f t="shared" si="4"/>
        <v>0</v>
      </c>
      <c r="D15" s="297"/>
      <c r="E15" s="458"/>
      <c r="F15" s="458"/>
      <c r="G15" s="458"/>
      <c r="H15" s="458"/>
      <c r="I15" s="458"/>
      <c r="J15" s="458"/>
      <c r="K15" s="458"/>
      <c r="L15" s="458"/>
      <c r="M15" s="458"/>
      <c r="N15" s="458"/>
      <c r="O15" s="458"/>
      <c r="P15" s="458"/>
      <c r="Q15" s="458"/>
      <c r="R15" s="458"/>
      <c r="S15" s="458"/>
      <c r="T15" s="107" t="str">
        <f t="shared" si="1"/>
        <v>Đúng</v>
      </c>
      <c r="U15" s="107" t="str">
        <f t="shared" si="2"/>
        <v>Đúng</v>
      </c>
      <c r="V15" s="107" t="str">
        <f t="shared" si="3"/>
        <v>Đúng</v>
      </c>
    </row>
    <row r="16" spans="1:26" s="50" customFormat="1" ht="15" customHeight="1" x14ac:dyDescent="0.2">
      <c r="A16" s="476"/>
      <c r="B16" s="601" t="s">
        <v>10</v>
      </c>
      <c r="C16" s="480">
        <f t="shared" si="4"/>
        <v>0</v>
      </c>
      <c r="D16" s="311"/>
      <c r="E16" s="336"/>
      <c r="F16" s="336"/>
      <c r="G16" s="336"/>
      <c r="H16" s="336"/>
      <c r="I16" s="336"/>
      <c r="J16" s="336"/>
      <c r="K16" s="336"/>
      <c r="L16" s="336"/>
      <c r="M16" s="336"/>
      <c r="N16" s="336"/>
      <c r="O16" s="336"/>
      <c r="P16" s="336"/>
      <c r="Q16" s="336"/>
      <c r="R16" s="336"/>
      <c r="S16" s="336"/>
      <c r="T16" s="107" t="str">
        <f t="shared" si="1"/>
        <v>Đúng</v>
      </c>
      <c r="U16" s="107" t="str">
        <f t="shared" si="2"/>
        <v>Đúng</v>
      </c>
      <c r="V16" s="107" t="str">
        <f t="shared" si="3"/>
        <v>Đúng</v>
      </c>
    </row>
    <row r="17" spans="1:25" s="50" customFormat="1" ht="15" customHeight="1" x14ac:dyDescent="0.2">
      <c r="A17" s="469" t="s">
        <v>23</v>
      </c>
      <c r="B17" s="470" t="s">
        <v>331</v>
      </c>
      <c r="C17" s="315">
        <f t="shared" ref="C17:S17" si="5">SUM(C18:C21)</f>
        <v>0</v>
      </c>
      <c r="D17" s="318">
        <f t="shared" si="5"/>
        <v>0</v>
      </c>
      <c r="E17" s="318">
        <f t="shared" si="5"/>
        <v>0</v>
      </c>
      <c r="F17" s="318">
        <f t="shared" si="5"/>
        <v>0</v>
      </c>
      <c r="G17" s="318">
        <f t="shared" si="5"/>
        <v>0</v>
      </c>
      <c r="H17" s="318">
        <f t="shared" si="5"/>
        <v>0</v>
      </c>
      <c r="I17" s="318">
        <f t="shared" si="5"/>
        <v>0</v>
      </c>
      <c r="J17" s="318">
        <f t="shared" si="5"/>
        <v>0</v>
      </c>
      <c r="K17" s="318">
        <f t="shared" si="5"/>
        <v>0</v>
      </c>
      <c r="L17" s="315">
        <f t="shared" si="5"/>
        <v>0</v>
      </c>
      <c r="M17" s="315">
        <f t="shared" si="5"/>
        <v>0</v>
      </c>
      <c r="N17" s="318">
        <f t="shared" si="5"/>
        <v>0</v>
      </c>
      <c r="O17" s="318">
        <f t="shared" si="5"/>
        <v>0</v>
      </c>
      <c r="P17" s="318">
        <f t="shared" si="5"/>
        <v>0</v>
      </c>
      <c r="Q17" s="318">
        <f t="shared" si="5"/>
        <v>0</v>
      </c>
      <c r="R17" s="318">
        <f t="shared" si="5"/>
        <v>0</v>
      </c>
      <c r="S17" s="318">
        <f t="shared" si="5"/>
        <v>0</v>
      </c>
      <c r="T17" s="107" t="str">
        <f t="shared" si="1"/>
        <v>Đúng</v>
      </c>
      <c r="U17" s="107" t="str">
        <f t="shared" si="2"/>
        <v>Đúng</v>
      </c>
      <c r="V17" s="107" t="str">
        <f t="shared" si="3"/>
        <v>Đúng</v>
      </c>
    </row>
    <row r="18" spans="1:25" s="50" customFormat="1" ht="15" customHeight="1" x14ac:dyDescent="0.2">
      <c r="A18" s="471"/>
      <c r="B18" s="472" t="s">
        <v>120</v>
      </c>
      <c r="C18" s="473">
        <f>SUM(D18:G18)</f>
        <v>0</v>
      </c>
      <c r="D18" s="329"/>
      <c r="E18" s="475"/>
      <c r="F18" s="475"/>
      <c r="G18" s="475"/>
      <c r="H18" s="475"/>
      <c r="I18" s="475"/>
      <c r="J18" s="475"/>
      <c r="K18" s="475"/>
      <c r="L18" s="487"/>
      <c r="M18" s="487"/>
      <c r="N18" s="475"/>
      <c r="O18" s="475"/>
      <c r="P18" s="475"/>
      <c r="Q18" s="475"/>
      <c r="R18" s="475"/>
      <c r="S18" s="475"/>
      <c r="T18" s="107" t="str">
        <f t="shared" si="1"/>
        <v>Đúng</v>
      </c>
      <c r="U18" s="107" t="str">
        <f t="shared" si="2"/>
        <v>Đúng</v>
      </c>
      <c r="V18" s="107" t="str">
        <f t="shared" si="3"/>
        <v>Đúng</v>
      </c>
    </row>
    <row r="19" spans="1:25" s="50" customFormat="1" ht="15" customHeight="1" x14ac:dyDescent="0.2">
      <c r="A19" s="476"/>
      <c r="B19" s="477" t="s">
        <v>21</v>
      </c>
      <c r="C19" s="331">
        <f>SUM(D19:G19)</f>
        <v>0</v>
      </c>
      <c r="D19" s="330"/>
      <c r="E19" s="458"/>
      <c r="F19" s="458"/>
      <c r="G19" s="458"/>
      <c r="H19" s="458"/>
      <c r="I19" s="458"/>
      <c r="J19" s="458"/>
      <c r="K19" s="458"/>
      <c r="L19" s="458"/>
      <c r="M19" s="458"/>
      <c r="N19" s="458"/>
      <c r="O19" s="458"/>
      <c r="P19" s="458"/>
      <c r="Q19" s="458"/>
      <c r="R19" s="458"/>
      <c r="S19" s="458"/>
      <c r="T19" s="107" t="str">
        <f t="shared" si="1"/>
        <v>Đúng</v>
      </c>
      <c r="U19" s="107" t="str">
        <f t="shared" si="2"/>
        <v>Đúng</v>
      </c>
      <c r="V19" s="107" t="str">
        <f t="shared" si="3"/>
        <v>Đúng</v>
      </c>
    </row>
    <row r="20" spans="1:25" s="50" customFormat="1" ht="15" customHeight="1" x14ac:dyDescent="0.2">
      <c r="A20" s="476"/>
      <c r="B20" s="477" t="s">
        <v>479</v>
      </c>
      <c r="C20" s="331">
        <f>SUM(D20:G20)</f>
        <v>0</v>
      </c>
      <c r="D20" s="330"/>
      <c r="E20" s="458"/>
      <c r="F20" s="458"/>
      <c r="G20" s="458"/>
      <c r="H20" s="458"/>
      <c r="I20" s="458"/>
      <c r="J20" s="458"/>
      <c r="K20" s="458"/>
      <c r="L20" s="458"/>
      <c r="M20" s="458"/>
      <c r="N20" s="458"/>
      <c r="O20" s="458"/>
      <c r="P20" s="458"/>
      <c r="Q20" s="458"/>
      <c r="R20" s="458"/>
      <c r="S20" s="458"/>
      <c r="T20" s="107" t="str">
        <f t="shared" si="1"/>
        <v>Đúng</v>
      </c>
      <c r="U20" s="107" t="str">
        <f t="shared" si="2"/>
        <v>Đúng</v>
      </c>
      <c r="V20" s="107" t="str">
        <f t="shared" si="3"/>
        <v>Đúng</v>
      </c>
    </row>
    <row r="21" spans="1:25" s="50" customFormat="1" ht="15" customHeight="1" x14ac:dyDescent="0.2">
      <c r="A21" s="485"/>
      <c r="B21" s="602" t="s">
        <v>22</v>
      </c>
      <c r="C21" s="321">
        <f>SUM(D21:G21)</f>
        <v>0</v>
      </c>
      <c r="D21" s="481"/>
      <c r="E21" s="482"/>
      <c r="F21" s="482"/>
      <c r="G21" s="482"/>
      <c r="H21" s="482"/>
      <c r="I21" s="482"/>
      <c r="J21" s="482"/>
      <c r="K21" s="482"/>
      <c r="L21" s="458"/>
      <c r="M21" s="336"/>
      <c r="N21" s="482"/>
      <c r="O21" s="482"/>
      <c r="P21" s="482"/>
      <c r="Q21" s="482"/>
      <c r="R21" s="482"/>
      <c r="S21" s="482"/>
      <c r="T21" s="107" t="str">
        <f t="shared" si="1"/>
        <v>Đúng</v>
      </c>
      <c r="U21" s="107" t="str">
        <f t="shared" si="2"/>
        <v>Đúng</v>
      </c>
      <c r="V21" s="107" t="str">
        <f t="shared" si="3"/>
        <v>Đúng</v>
      </c>
    </row>
    <row r="22" spans="1:25" s="50" customFormat="1" ht="15" customHeight="1" x14ac:dyDescent="0.2">
      <c r="A22" s="483" t="s">
        <v>28</v>
      </c>
      <c r="B22" s="484" t="s">
        <v>5</v>
      </c>
      <c r="C22" s="315">
        <f>SUM(C23:C25)</f>
        <v>0</v>
      </c>
      <c r="D22" s="315">
        <f t="shared" ref="D22:G22" si="6">SUM(D23:D25)</f>
        <v>0</v>
      </c>
      <c r="E22" s="315">
        <f t="shared" si="6"/>
        <v>0</v>
      </c>
      <c r="F22" s="315">
        <f t="shared" si="6"/>
        <v>0</v>
      </c>
      <c r="G22" s="315">
        <f t="shared" si="6"/>
        <v>0</v>
      </c>
      <c r="H22" s="463"/>
      <c r="I22" s="463"/>
      <c r="J22" s="463"/>
      <c r="K22" s="463"/>
      <c r="L22" s="463"/>
      <c r="M22" s="463"/>
      <c r="N22" s="463"/>
      <c r="O22" s="463"/>
      <c r="P22" s="463"/>
      <c r="Q22" s="463"/>
      <c r="R22" s="463"/>
      <c r="S22" s="463"/>
      <c r="T22" s="52"/>
      <c r="U22" s="52"/>
      <c r="V22" s="52"/>
      <c r="W22" s="107"/>
      <c r="X22" s="107"/>
      <c r="Y22" s="107"/>
    </row>
    <row r="23" spans="1:25" s="50" customFormat="1" ht="15" customHeight="1" x14ac:dyDescent="0.2">
      <c r="A23" s="489"/>
      <c r="B23" s="490" t="s">
        <v>367</v>
      </c>
      <c r="C23" s="480">
        <f>SUM(D23:J23)</f>
        <v>0</v>
      </c>
      <c r="D23" s="312"/>
      <c r="E23" s="312"/>
      <c r="F23" s="491"/>
      <c r="G23" s="491"/>
      <c r="H23" s="495"/>
      <c r="I23" s="495"/>
      <c r="J23" s="495"/>
      <c r="K23" s="495"/>
      <c r="L23" s="495"/>
      <c r="M23" s="495"/>
      <c r="N23" s="495"/>
      <c r="O23" s="465"/>
      <c r="P23" s="465"/>
      <c r="Q23" s="495"/>
      <c r="R23" s="495"/>
      <c r="S23" s="495"/>
      <c r="T23" s="52"/>
      <c r="U23" s="52"/>
      <c r="V23" s="52"/>
      <c r="W23" s="107"/>
      <c r="X23" s="107"/>
      <c r="Y23" s="107"/>
    </row>
    <row r="24" spans="1:25" s="50" customFormat="1" ht="15" customHeight="1" x14ac:dyDescent="0.2">
      <c r="A24" s="489"/>
      <c r="B24" s="490" t="s">
        <v>113</v>
      </c>
      <c r="C24" s="480">
        <f>SUM(D24:J24)</f>
        <v>0</v>
      </c>
      <c r="D24" s="312"/>
      <c r="E24" s="312"/>
      <c r="F24" s="491"/>
      <c r="G24" s="491"/>
      <c r="H24" s="495"/>
      <c r="I24" s="495"/>
      <c r="J24" s="495"/>
      <c r="K24" s="495"/>
      <c r="L24" s="495"/>
      <c r="M24" s="495"/>
      <c r="N24" s="495"/>
      <c r="O24" s="465"/>
      <c r="P24" s="465"/>
      <c r="Q24" s="495"/>
      <c r="R24" s="495"/>
      <c r="S24" s="495"/>
      <c r="T24" s="52"/>
      <c r="U24" s="52"/>
      <c r="V24" s="52"/>
      <c r="W24" s="107"/>
      <c r="X24" s="107"/>
      <c r="Y24" s="107"/>
    </row>
    <row r="25" spans="1:25" s="50" customFormat="1" ht="15" customHeight="1" x14ac:dyDescent="0.2">
      <c r="A25" s="489"/>
      <c r="B25" s="490" t="s">
        <v>114</v>
      </c>
      <c r="C25" s="480">
        <f t="shared" ref="C25:C28" si="7">SUM(D25:J25)</f>
        <v>0</v>
      </c>
      <c r="D25" s="312"/>
      <c r="E25" s="312"/>
      <c r="F25" s="491"/>
      <c r="G25" s="491"/>
      <c r="H25" s="495"/>
      <c r="I25" s="495"/>
      <c r="J25" s="495"/>
      <c r="K25" s="495"/>
      <c r="L25" s="495"/>
      <c r="M25" s="495"/>
      <c r="N25" s="495"/>
      <c r="O25" s="465"/>
      <c r="P25" s="465"/>
      <c r="Q25" s="495"/>
      <c r="R25" s="495"/>
      <c r="S25" s="495"/>
      <c r="T25" s="52"/>
      <c r="U25" s="52"/>
      <c r="V25" s="52"/>
      <c r="W25" s="107"/>
      <c r="X25" s="107"/>
      <c r="Y25" s="107"/>
    </row>
    <row r="26" spans="1:25" s="50" customFormat="1" ht="15" customHeight="1" x14ac:dyDescent="0.2">
      <c r="A26" s="489"/>
      <c r="B26" s="490" t="s">
        <v>116</v>
      </c>
      <c r="C26" s="480">
        <f t="shared" si="7"/>
        <v>0</v>
      </c>
      <c r="D26" s="312"/>
      <c r="E26" s="312"/>
      <c r="F26" s="491"/>
      <c r="G26" s="491"/>
      <c r="H26" s="495"/>
      <c r="I26" s="495"/>
      <c r="J26" s="495"/>
      <c r="K26" s="495"/>
      <c r="L26" s="495"/>
      <c r="M26" s="495"/>
      <c r="N26" s="495"/>
      <c r="O26" s="465"/>
      <c r="P26" s="465"/>
      <c r="Q26" s="495"/>
      <c r="R26" s="495"/>
      <c r="S26" s="495"/>
      <c r="T26" s="52"/>
      <c r="U26" s="52"/>
      <c r="V26" s="52"/>
      <c r="W26" s="107"/>
      <c r="X26" s="107"/>
      <c r="Y26" s="107"/>
    </row>
    <row r="27" spans="1:25" s="50" customFormat="1" ht="15" customHeight="1" x14ac:dyDescent="0.2">
      <c r="A27" s="489"/>
      <c r="B27" s="490" t="s">
        <v>117</v>
      </c>
      <c r="C27" s="480">
        <f t="shared" si="7"/>
        <v>0</v>
      </c>
      <c r="D27" s="312"/>
      <c r="E27" s="312"/>
      <c r="F27" s="491"/>
      <c r="G27" s="491"/>
      <c r="H27" s="495"/>
      <c r="I27" s="495"/>
      <c r="J27" s="495"/>
      <c r="K27" s="495"/>
      <c r="L27" s="495"/>
      <c r="M27" s="495"/>
      <c r="N27" s="495"/>
      <c r="O27" s="465"/>
      <c r="P27" s="465"/>
      <c r="Q27" s="495"/>
      <c r="R27" s="495"/>
      <c r="S27" s="495"/>
      <c r="T27" s="52"/>
      <c r="U27" s="52"/>
      <c r="V27" s="52"/>
      <c r="W27" s="107"/>
      <c r="X27" s="107"/>
      <c r="Y27" s="107"/>
    </row>
    <row r="28" spans="1:25" s="50" customFormat="1" ht="15" customHeight="1" x14ac:dyDescent="0.2">
      <c r="A28" s="489"/>
      <c r="B28" s="490" t="s">
        <v>118</v>
      </c>
      <c r="C28" s="480">
        <f t="shared" si="7"/>
        <v>0</v>
      </c>
      <c r="D28" s="312"/>
      <c r="E28" s="312"/>
      <c r="F28" s="491"/>
      <c r="G28" s="491"/>
      <c r="H28" s="495"/>
      <c r="I28" s="495"/>
      <c r="J28" s="495"/>
      <c r="K28" s="495"/>
      <c r="L28" s="495"/>
      <c r="M28" s="495"/>
      <c r="N28" s="495"/>
      <c r="O28" s="495"/>
      <c r="P28" s="495"/>
      <c r="Q28" s="495"/>
      <c r="R28" s="495"/>
      <c r="S28" s="495"/>
      <c r="T28" s="52"/>
      <c r="U28" s="52"/>
      <c r="V28" s="52"/>
      <c r="W28" s="107"/>
      <c r="X28" s="107"/>
      <c r="Y28" s="107"/>
    </row>
    <row r="29" spans="1:25" s="50" customFormat="1" ht="15" customHeight="1" x14ac:dyDescent="0.2">
      <c r="A29" s="483"/>
      <c r="B29" s="492" t="s">
        <v>128</v>
      </c>
      <c r="C29" s="493">
        <f>SUM(D29:G29)</f>
        <v>0</v>
      </c>
      <c r="D29" s="603"/>
      <c r="E29" s="603"/>
      <c r="F29" s="603"/>
      <c r="G29" s="603"/>
      <c r="H29" s="496"/>
      <c r="I29" s="496"/>
      <c r="J29" s="496"/>
      <c r="K29" s="496"/>
      <c r="L29" s="496"/>
      <c r="M29" s="496"/>
      <c r="N29" s="496"/>
      <c r="O29" s="496"/>
      <c r="P29" s="496"/>
      <c r="Q29" s="496"/>
      <c r="R29" s="496"/>
      <c r="S29" s="496"/>
      <c r="T29" s="286"/>
    </row>
    <row r="30" spans="1:25" s="52" customFormat="1" ht="25.5" customHeight="1" x14ac:dyDescent="0.2">
      <c r="A30" s="51"/>
      <c r="C30" s="290" t="str">
        <f t="shared" ref="C30:S30" si="8">IF(C7=C17, "Đúng","Sai")</f>
        <v>Đúng</v>
      </c>
      <c r="D30" s="290" t="str">
        <f t="shared" si="8"/>
        <v>Đúng</v>
      </c>
      <c r="E30" s="290" t="str">
        <f t="shared" si="8"/>
        <v>Đúng</v>
      </c>
      <c r="F30" s="290" t="str">
        <f t="shared" si="8"/>
        <v>Đúng</v>
      </c>
      <c r="G30" s="290" t="str">
        <f t="shared" si="8"/>
        <v>Đúng</v>
      </c>
      <c r="H30" s="290" t="str">
        <f t="shared" si="8"/>
        <v>Đúng</v>
      </c>
      <c r="I30" s="290" t="str">
        <f t="shared" si="8"/>
        <v>Đúng</v>
      </c>
      <c r="J30" s="290" t="str">
        <f t="shared" si="8"/>
        <v>Đúng</v>
      </c>
      <c r="K30" s="290" t="str">
        <f t="shared" si="8"/>
        <v>Đúng</v>
      </c>
      <c r="L30" s="290" t="str">
        <f t="shared" si="8"/>
        <v>Đúng</v>
      </c>
      <c r="M30" s="290" t="str">
        <f t="shared" si="8"/>
        <v>Đúng</v>
      </c>
      <c r="N30" s="290" t="str">
        <f t="shared" si="8"/>
        <v>Đúng</v>
      </c>
      <c r="O30" s="290" t="str">
        <f t="shared" si="8"/>
        <v>Đúng</v>
      </c>
      <c r="P30" s="290" t="str">
        <f t="shared" si="8"/>
        <v>Đúng</v>
      </c>
      <c r="Q30" s="290" t="str">
        <f t="shared" si="8"/>
        <v>Đúng</v>
      </c>
      <c r="R30" s="290" t="str">
        <f t="shared" si="8"/>
        <v>Đúng</v>
      </c>
      <c r="S30" s="290" t="str">
        <f t="shared" si="8"/>
        <v>Đúng</v>
      </c>
      <c r="T30" s="57"/>
      <c r="U30" s="46"/>
      <c r="V30" s="46"/>
    </row>
    <row r="31" spans="1:25" x14ac:dyDescent="0.25">
      <c r="C31" s="290" t="str">
        <f>IF(C29&lt;=C7,"Đúng","Sai")</f>
        <v>Đúng</v>
      </c>
      <c r="D31" s="290" t="str">
        <f>IF(D29&lt;=D7,"Đúng","Sai")</f>
        <v>Đúng</v>
      </c>
      <c r="E31" s="290" t="str">
        <f>IF(E29&lt;=E7,"Đúng","Sai")</f>
        <v>Đúng</v>
      </c>
      <c r="F31" s="290" t="str">
        <f>IF(F29&lt;=F7,"Đúng","Sai")</f>
        <v>Đúng</v>
      </c>
      <c r="G31" s="290" t="str">
        <f>IF(G29&lt;=G7,"Đúng","Sai")</f>
        <v>Đúng</v>
      </c>
      <c r="H31" s="13"/>
      <c r="I31" s="13"/>
      <c r="J31" s="13"/>
      <c r="K31" s="13"/>
      <c r="L31" s="13"/>
      <c r="M31" s="13"/>
      <c r="N31" s="13"/>
      <c r="O31" s="13"/>
      <c r="P31" s="13"/>
      <c r="Q31" s="13"/>
      <c r="R31" s="13"/>
      <c r="S31" s="13"/>
      <c r="T31" s="13"/>
    </row>
    <row r="32" spans="1:25" x14ac:dyDescent="0.25">
      <c r="C32" s="54"/>
      <c r="D32" s="13"/>
      <c r="E32" s="13"/>
      <c r="F32" s="13"/>
      <c r="G32" s="13"/>
      <c r="H32" s="13"/>
      <c r="I32" s="13"/>
      <c r="J32" s="13"/>
      <c r="K32" s="85"/>
      <c r="L32" s="13"/>
      <c r="M32" s="13"/>
      <c r="N32" s="13"/>
      <c r="O32" s="13"/>
      <c r="P32" s="13"/>
      <c r="Q32" s="13"/>
      <c r="R32" s="13"/>
      <c r="S32" s="13"/>
      <c r="T32" s="13"/>
    </row>
    <row r="33" spans="3:20" x14ac:dyDescent="0.25">
      <c r="C33" s="54"/>
      <c r="D33" s="13"/>
      <c r="E33" s="13"/>
      <c r="F33" s="13"/>
      <c r="G33" s="13"/>
      <c r="H33" s="13"/>
      <c r="I33" s="13"/>
      <c r="J33" s="13"/>
      <c r="K33" s="85"/>
      <c r="L33" s="13"/>
      <c r="M33" s="13"/>
      <c r="N33" s="13"/>
      <c r="O33" s="13"/>
      <c r="P33" s="13"/>
      <c r="Q33" s="13"/>
      <c r="R33" s="13"/>
      <c r="S33" s="13"/>
      <c r="T33" s="13"/>
    </row>
    <row r="34" spans="3:20" x14ac:dyDescent="0.25">
      <c r="C34" s="54"/>
      <c r="D34" s="13"/>
      <c r="E34" s="13"/>
      <c r="F34" s="13"/>
      <c r="G34" s="13"/>
      <c r="H34" s="13"/>
      <c r="I34" s="13"/>
      <c r="J34" s="13"/>
      <c r="K34" s="85"/>
      <c r="L34" s="13"/>
      <c r="M34" s="13"/>
      <c r="N34" s="13"/>
      <c r="O34" s="13"/>
      <c r="P34" s="13"/>
      <c r="Q34" s="13"/>
      <c r="R34" s="13"/>
      <c r="S34" s="13"/>
      <c r="T34" s="13"/>
    </row>
  </sheetData>
  <sheetProtection formatCells="0" formatColumns="0" formatRows="0"/>
  <mergeCells count="21">
    <mergeCell ref="R1:S1"/>
    <mergeCell ref="A1:Q1"/>
    <mergeCell ref="I4:I5"/>
    <mergeCell ref="J4:J5"/>
    <mergeCell ref="A2:E2"/>
    <mergeCell ref="A3:A5"/>
    <mergeCell ref="B3:B5"/>
    <mergeCell ref="C3:C5"/>
    <mergeCell ref="D3:G3"/>
    <mergeCell ref="H3:J3"/>
    <mergeCell ref="K3:S3"/>
    <mergeCell ref="K4:K5"/>
    <mergeCell ref="M4:M5"/>
    <mergeCell ref="N4:P4"/>
    <mergeCell ref="Q4:S4"/>
    <mergeCell ref="L4:L5"/>
    <mergeCell ref="D4:D5"/>
    <mergeCell ref="E4:E5"/>
    <mergeCell ref="F4:F5"/>
    <mergeCell ref="G4:G5"/>
    <mergeCell ref="H4:H5"/>
  </mergeCells>
  <conditionalFormatting sqref="T1:T21 U7:V21 T29:T1048576 A30:XFD30 C31:G31">
    <cfRule type="cellIs" dxfId="7" priority="5" operator="equal">
      <formula>"Đúng"</formula>
    </cfRule>
  </conditionalFormatting>
  <conditionalFormatting sqref="W22:Y28">
    <cfRule type="cellIs" dxfId="6" priority="1" operator="equal">
      <formula>"Đúng"</formula>
    </cfRule>
  </conditionalFormatting>
  <pageMargins left="0.51181102362204722" right="0.23622047244094491" top="0.36" bottom="0.23622047244094491" header="0" footer="0"/>
  <pageSetup paperSize="9" scale="9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C00000"/>
    <pageSetUpPr fitToPage="1"/>
  </sheetPr>
  <dimension ref="A1:AJ25"/>
  <sheetViews>
    <sheetView zoomScale="130" zoomScaleNormal="130" workbookViewId="0">
      <selection activeCell="AB2" sqref="AB2:AF2"/>
    </sheetView>
  </sheetViews>
  <sheetFormatPr defaultColWidth="5.42578125" defaultRowHeight="15.75" x14ac:dyDescent="0.25"/>
  <cols>
    <col min="1" max="1" width="4.140625" style="20" customWidth="1"/>
    <col min="2" max="2" width="29.42578125" style="2" customWidth="1"/>
    <col min="3" max="3" width="4.140625" style="19" customWidth="1"/>
    <col min="4" max="4" width="3.42578125" style="2" customWidth="1"/>
    <col min="5" max="5" width="4" style="2" customWidth="1"/>
    <col min="6" max="6" width="4.42578125" style="2" customWidth="1"/>
    <col min="7" max="7" width="3.42578125" style="2" customWidth="1"/>
    <col min="8" max="8" width="3.7109375" style="2" customWidth="1"/>
    <col min="9" max="9" width="4.28515625" style="2" customWidth="1"/>
    <col min="10" max="10" width="3.85546875" style="2" customWidth="1"/>
    <col min="11" max="11" width="4.140625" style="2" customWidth="1"/>
    <col min="12" max="12" width="4.28515625" style="2" customWidth="1"/>
    <col min="13" max="13" width="4.42578125" style="2" customWidth="1"/>
    <col min="14" max="16" width="4.7109375" style="2" customWidth="1"/>
    <col min="17" max="17" width="4.85546875" style="2" customWidth="1"/>
    <col min="18" max="18" width="5.140625" style="2" customWidth="1"/>
    <col min="19" max="19" width="6" style="2" customWidth="1"/>
    <col min="20" max="21" width="4.42578125" style="2" customWidth="1"/>
    <col min="22" max="24" width="5" style="2" customWidth="1"/>
    <col min="25" max="25" width="5.85546875" style="2" customWidth="1"/>
    <col min="26" max="26" width="6.140625" style="2" customWidth="1"/>
    <col min="27" max="27" width="5" style="2" customWidth="1"/>
    <col min="28" max="28" width="3.85546875" style="2" customWidth="1"/>
    <col min="29" max="30" width="4" style="2" customWidth="1"/>
    <col min="31" max="31" width="3.85546875" style="2" customWidth="1"/>
    <col min="32" max="32" width="4" style="2" customWidth="1"/>
    <col min="33" max="35" width="5.42578125" style="2"/>
    <col min="36" max="36" width="7" style="2" customWidth="1"/>
    <col min="37" max="257" width="5.42578125" style="2"/>
    <col min="258" max="258" width="4.140625" style="2" customWidth="1"/>
    <col min="259" max="259" width="26.28515625" style="2" customWidth="1"/>
    <col min="260" max="260" width="4.140625" style="2" customWidth="1"/>
    <col min="261" max="261" width="3.42578125" style="2" customWidth="1"/>
    <col min="262" max="262" width="4" style="2" customWidth="1"/>
    <col min="263" max="263" width="3.7109375" style="2" customWidth="1"/>
    <col min="264" max="264" width="3.42578125" style="2" customWidth="1"/>
    <col min="265" max="265" width="3.85546875" style="2" customWidth="1"/>
    <col min="266" max="266" width="3.42578125" style="2" customWidth="1"/>
    <col min="267" max="267" width="3.7109375" style="2" customWidth="1"/>
    <col min="268" max="268" width="3.28515625" style="2" customWidth="1"/>
    <col min="269" max="269" width="4.7109375" style="2" customWidth="1"/>
    <col min="270" max="270" width="3.42578125" style="2" customWidth="1"/>
    <col min="271" max="271" width="3.140625" style="2" customWidth="1"/>
    <col min="272" max="272" width="3.42578125" style="2" customWidth="1"/>
    <col min="273" max="274" width="3.7109375" style="2" customWidth="1"/>
    <col min="275" max="276" width="3.42578125" style="2" customWidth="1"/>
    <col min="277" max="277" width="4.140625" style="2" customWidth="1"/>
    <col min="278" max="278" width="3.7109375" style="2" customWidth="1"/>
    <col min="279" max="279" width="3.85546875" style="2" customWidth="1"/>
    <col min="280" max="280" width="3.42578125" style="2" customWidth="1"/>
    <col min="281" max="281" width="4" style="2" customWidth="1"/>
    <col min="282" max="282" width="3" style="2" customWidth="1"/>
    <col min="283" max="284" width="3.42578125" style="2" customWidth="1"/>
    <col min="285" max="285" width="3.7109375" style="2" customWidth="1"/>
    <col min="286" max="286" width="3" style="2" customWidth="1"/>
    <col min="287" max="287" width="3.85546875" style="2" customWidth="1"/>
    <col min="288" max="288" width="4" style="2" customWidth="1"/>
    <col min="289" max="289" width="3.85546875" style="2" customWidth="1"/>
    <col min="290" max="290" width="4" style="2" customWidth="1"/>
    <col min="291" max="513" width="5.42578125" style="2"/>
    <col min="514" max="514" width="4.140625" style="2" customWidth="1"/>
    <col min="515" max="515" width="26.28515625" style="2" customWidth="1"/>
    <col min="516" max="516" width="4.140625" style="2" customWidth="1"/>
    <col min="517" max="517" width="3.42578125" style="2" customWidth="1"/>
    <col min="518" max="518" width="4" style="2" customWidth="1"/>
    <col min="519" max="519" width="3.7109375" style="2" customWidth="1"/>
    <col min="520" max="520" width="3.42578125" style="2" customWidth="1"/>
    <col min="521" max="521" width="3.85546875" style="2" customWidth="1"/>
    <col min="522" max="522" width="3.42578125" style="2" customWidth="1"/>
    <col min="523" max="523" width="3.7109375" style="2" customWidth="1"/>
    <col min="524" max="524" width="3.28515625" style="2" customWidth="1"/>
    <col min="525" max="525" width="4.7109375" style="2" customWidth="1"/>
    <col min="526" max="526" width="3.42578125" style="2" customWidth="1"/>
    <col min="527" max="527" width="3.140625" style="2" customWidth="1"/>
    <col min="528" max="528" width="3.42578125" style="2" customWidth="1"/>
    <col min="529" max="530" width="3.7109375" style="2" customWidth="1"/>
    <col min="531" max="532" width="3.42578125" style="2" customWidth="1"/>
    <col min="533" max="533" width="4.140625" style="2" customWidth="1"/>
    <col min="534" max="534" width="3.7109375" style="2" customWidth="1"/>
    <col min="535" max="535" width="3.85546875" style="2" customWidth="1"/>
    <col min="536" max="536" width="3.42578125" style="2" customWidth="1"/>
    <col min="537" max="537" width="4" style="2" customWidth="1"/>
    <col min="538" max="538" width="3" style="2" customWidth="1"/>
    <col min="539" max="540" width="3.42578125" style="2" customWidth="1"/>
    <col min="541" max="541" width="3.7109375" style="2" customWidth="1"/>
    <col min="542" max="542" width="3" style="2" customWidth="1"/>
    <col min="543" max="543" width="3.85546875" style="2" customWidth="1"/>
    <col min="544" max="544" width="4" style="2" customWidth="1"/>
    <col min="545" max="545" width="3.85546875" style="2" customWidth="1"/>
    <col min="546" max="546" width="4" style="2" customWidth="1"/>
    <col min="547" max="769" width="5.42578125" style="2"/>
    <col min="770" max="770" width="4.140625" style="2" customWidth="1"/>
    <col min="771" max="771" width="26.28515625" style="2" customWidth="1"/>
    <col min="772" max="772" width="4.140625" style="2" customWidth="1"/>
    <col min="773" max="773" width="3.42578125" style="2" customWidth="1"/>
    <col min="774" max="774" width="4" style="2" customWidth="1"/>
    <col min="775" max="775" width="3.7109375" style="2" customWidth="1"/>
    <col min="776" max="776" width="3.42578125" style="2" customWidth="1"/>
    <col min="777" max="777" width="3.85546875" style="2" customWidth="1"/>
    <col min="778" max="778" width="3.42578125" style="2" customWidth="1"/>
    <col min="779" max="779" width="3.7109375" style="2" customWidth="1"/>
    <col min="780" max="780" width="3.28515625" style="2" customWidth="1"/>
    <col min="781" max="781" width="4.7109375" style="2" customWidth="1"/>
    <col min="782" max="782" width="3.42578125" style="2" customWidth="1"/>
    <col min="783" max="783" width="3.140625" style="2" customWidth="1"/>
    <col min="784" max="784" width="3.42578125" style="2" customWidth="1"/>
    <col min="785" max="786" width="3.7109375" style="2" customWidth="1"/>
    <col min="787" max="788" width="3.42578125" style="2" customWidth="1"/>
    <col min="789" max="789" width="4.140625" style="2" customWidth="1"/>
    <col min="790" max="790" width="3.7109375" style="2" customWidth="1"/>
    <col min="791" max="791" width="3.85546875" style="2" customWidth="1"/>
    <col min="792" max="792" width="3.42578125" style="2" customWidth="1"/>
    <col min="793" max="793" width="4" style="2" customWidth="1"/>
    <col min="794" max="794" width="3" style="2" customWidth="1"/>
    <col min="795" max="796" width="3.42578125" style="2" customWidth="1"/>
    <col min="797" max="797" width="3.7109375" style="2" customWidth="1"/>
    <col min="798" max="798" width="3" style="2" customWidth="1"/>
    <col min="799" max="799" width="3.85546875" style="2" customWidth="1"/>
    <col min="800" max="800" width="4" style="2" customWidth="1"/>
    <col min="801" max="801" width="3.85546875" style="2" customWidth="1"/>
    <col min="802" max="802" width="4" style="2" customWidth="1"/>
    <col min="803" max="1025" width="5.42578125" style="2"/>
    <col min="1026" max="1026" width="4.140625" style="2" customWidth="1"/>
    <col min="1027" max="1027" width="26.28515625" style="2" customWidth="1"/>
    <col min="1028" max="1028" width="4.140625" style="2" customWidth="1"/>
    <col min="1029" max="1029" width="3.42578125" style="2" customWidth="1"/>
    <col min="1030" max="1030" width="4" style="2" customWidth="1"/>
    <col min="1031" max="1031" width="3.7109375" style="2" customWidth="1"/>
    <col min="1032" max="1032" width="3.42578125" style="2" customWidth="1"/>
    <col min="1033" max="1033" width="3.85546875" style="2" customWidth="1"/>
    <col min="1034" max="1034" width="3.42578125" style="2" customWidth="1"/>
    <col min="1035" max="1035" width="3.7109375" style="2" customWidth="1"/>
    <col min="1036" max="1036" width="3.28515625" style="2" customWidth="1"/>
    <col min="1037" max="1037" width="4.7109375" style="2" customWidth="1"/>
    <col min="1038" max="1038" width="3.42578125" style="2" customWidth="1"/>
    <col min="1039" max="1039" width="3.140625" style="2" customWidth="1"/>
    <col min="1040" max="1040" width="3.42578125" style="2" customWidth="1"/>
    <col min="1041" max="1042" width="3.7109375" style="2" customWidth="1"/>
    <col min="1043" max="1044" width="3.42578125" style="2" customWidth="1"/>
    <col min="1045" max="1045" width="4.140625" style="2" customWidth="1"/>
    <col min="1046" max="1046" width="3.7109375" style="2" customWidth="1"/>
    <col min="1047" max="1047" width="3.85546875" style="2" customWidth="1"/>
    <col min="1048" max="1048" width="3.42578125" style="2" customWidth="1"/>
    <col min="1049" max="1049" width="4" style="2" customWidth="1"/>
    <col min="1050" max="1050" width="3" style="2" customWidth="1"/>
    <col min="1051" max="1052" width="3.42578125" style="2" customWidth="1"/>
    <col min="1053" max="1053" width="3.7109375" style="2" customWidth="1"/>
    <col min="1054" max="1054" width="3" style="2" customWidth="1"/>
    <col min="1055" max="1055" width="3.85546875" style="2" customWidth="1"/>
    <col min="1056" max="1056" width="4" style="2" customWidth="1"/>
    <col min="1057" max="1057" width="3.85546875" style="2" customWidth="1"/>
    <col min="1058" max="1058" width="4" style="2" customWidth="1"/>
    <col min="1059" max="1281" width="5.42578125" style="2"/>
    <col min="1282" max="1282" width="4.140625" style="2" customWidth="1"/>
    <col min="1283" max="1283" width="26.28515625" style="2" customWidth="1"/>
    <col min="1284" max="1284" width="4.140625" style="2" customWidth="1"/>
    <col min="1285" max="1285" width="3.42578125" style="2" customWidth="1"/>
    <col min="1286" max="1286" width="4" style="2" customWidth="1"/>
    <col min="1287" max="1287" width="3.7109375" style="2" customWidth="1"/>
    <col min="1288" max="1288" width="3.42578125" style="2" customWidth="1"/>
    <col min="1289" max="1289" width="3.85546875" style="2" customWidth="1"/>
    <col min="1290" max="1290" width="3.42578125" style="2" customWidth="1"/>
    <col min="1291" max="1291" width="3.7109375" style="2" customWidth="1"/>
    <col min="1292" max="1292" width="3.28515625" style="2" customWidth="1"/>
    <col min="1293" max="1293" width="4.7109375" style="2" customWidth="1"/>
    <col min="1294" max="1294" width="3.42578125" style="2" customWidth="1"/>
    <col min="1295" max="1295" width="3.140625" style="2" customWidth="1"/>
    <col min="1296" max="1296" width="3.42578125" style="2" customWidth="1"/>
    <col min="1297" max="1298" width="3.7109375" style="2" customWidth="1"/>
    <col min="1299" max="1300" width="3.42578125" style="2" customWidth="1"/>
    <col min="1301" max="1301" width="4.140625" style="2" customWidth="1"/>
    <col min="1302" max="1302" width="3.7109375" style="2" customWidth="1"/>
    <col min="1303" max="1303" width="3.85546875" style="2" customWidth="1"/>
    <col min="1304" max="1304" width="3.42578125" style="2" customWidth="1"/>
    <col min="1305" max="1305" width="4" style="2" customWidth="1"/>
    <col min="1306" max="1306" width="3" style="2" customWidth="1"/>
    <col min="1307" max="1308" width="3.42578125" style="2" customWidth="1"/>
    <col min="1309" max="1309" width="3.7109375" style="2" customWidth="1"/>
    <col min="1310" max="1310" width="3" style="2" customWidth="1"/>
    <col min="1311" max="1311" width="3.85546875" style="2" customWidth="1"/>
    <col min="1312" max="1312" width="4" style="2" customWidth="1"/>
    <col min="1313" max="1313" width="3.85546875" style="2" customWidth="1"/>
    <col min="1314" max="1314" width="4" style="2" customWidth="1"/>
    <col min="1315" max="1537" width="5.42578125" style="2"/>
    <col min="1538" max="1538" width="4.140625" style="2" customWidth="1"/>
    <col min="1539" max="1539" width="26.28515625" style="2" customWidth="1"/>
    <col min="1540" max="1540" width="4.140625" style="2" customWidth="1"/>
    <col min="1541" max="1541" width="3.42578125" style="2" customWidth="1"/>
    <col min="1542" max="1542" width="4" style="2" customWidth="1"/>
    <col min="1543" max="1543" width="3.7109375" style="2" customWidth="1"/>
    <col min="1544" max="1544" width="3.42578125" style="2" customWidth="1"/>
    <col min="1545" max="1545" width="3.85546875" style="2" customWidth="1"/>
    <col min="1546" max="1546" width="3.42578125" style="2" customWidth="1"/>
    <col min="1547" max="1547" width="3.7109375" style="2" customWidth="1"/>
    <col min="1548" max="1548" width="3.28515625" style="2" customWidth="1"/>
    <col min="1549" max="1549" width="4.7109375" style="2" customWidth="1"/>
    <col min="1550" max="1550" width="3.42578125" style="2" customWidth="1"/>
    <col min="1551" max="1551" width="3.140625" style="2" customWidth="1"/>
    <col min="1552" max="1552" width="3.42578125" style="2" customWidth="1"/>
    <col min="1553" max="1554" width="3.7109375" style="2" customWidth="1"/>
    <col min="1555" max="1556" width="3.42578125" style="2" customWidth="1"/>
    <col min="1557" max="1557" width="4.140625" style="2" customWidth="1"/>
    <col min="1558" max="1558" width="3.7109375" style="2" customWidth="1"/>
    <col min="1559" max="1559" width="3.85546875" style="2" customWidth="1"/>
    <col min="1560" max="1560" width="3.42578125" style="2" customWidth="1"/>
    <col min="1561" max="1561" width="4" style="2" customWidth="1"/>
    <col min="1562" max="1562" width="3" style="2" customWidth="1"/>
    <col min="1563" max="1564" width="3.42578125" style="2" customWidth="1"/>
    <col min="1565" max="1565" width="3.7109375" style="2" customWidth="1"/>
    <col min="1566" max="1566" width="3" style="2" customWidth="1"/>
    <col min="1567" max="1567" width="3.85546875" style="2" customWidth="1"/>
    <col min="1568" max="1568" width="4" style="2" customWidth="1"/>
    <col min="1569" max="1569" width="3.85546875" style="2" customWidth="1"/>
    <col min="1570" max="1570" width="4" style="2" customWidth="1"/>
    <col min="1571" max="1793" width="5.42578125" style="2"/>
    <col min="1794" max="1794" width="4.140625" style="2" customWidth="1"/>
    <col min="1795" max="1795" width="26.28515625" style="2" customWidth="1"/>
    <col min="1796" max="1796" width="4.140625" style="2" customWidth="1"/>
    <col min="1797" max="1797" width="3.42578125" style="2" customWidth="1"/>
    <col min="1798" max="1798" width="4" style="2" customWidth="1"/>
    <col min="1799" max="1799" width="3.7109375" style="2" customWidth="1"/>
    <col min="1800" max="1800" width="3.42578125" style="2" customWidth="1"/>
    <col min="1801" max="1801" width="3.85546875" style="2" customWidth="1"/>
    <col min="1802" max="1802" width="3.42578125" style="2" customWidth="1"/>
    <col min="1803" max="1803" width="3.7109375" style="2" customWidth="1"/>
    <col min="1804" max="1804" width="3.28515625" style="2" customWidth="1"/>
    <col min="1805" max="1805" width="4.7109375" style="2" customWidth="1"/>
    <col min="1806" max="1806" width="3.42578125" style="2" customWidth="1"/>
    <col min="1807" max="1807" width="3.140625" style="2" customWidth="1"/>
    <col min="1808" max="1808" width="3.42578125" style="2" customWidth="1"/>
    <col min="1809" max="1810" width="3.7109375" style="2" customWidth="1"/>
    <col min="1811" max="1812" width="3.42578125" style="2" customWidth="1"/>
    <col min="1813" max="1813" width="4.140625" style="2" customWidth="1"/>
    <col min="1814" max="1814" width="3.7109375" style="2" customWidth="1"/>
    <col min="1815" max="1815" width="3.85546875" style="2" customWidth="1"/>
    <col min="1816" max="1816" width="3.42578125" style="2" customWidth="1"/>
    <col min="1817" max="1817" width="4" style="2" customWidth="1"/>
    <col min="1818" max="1818" width="3" style="2" customWidth="1"/>
    <col min="1819" max="1820" width="3.42578125" style="2" customWidth="1"/>
    <col min="1821" max="1821" width="3.7109375" style="2" customWidth="1"/>
    <col min="1822" max="1822" width="3" style="2" customWidth="1"/>
    <col min="1823" max="1823" width="3.85546875" style="2" customWidth="1"/>
    <col min="1824" max="1824" width="4" style="2" customWidth="1"/>
    <col min="1825" max="1825" width="3.85546875" style="2" customWidth="1"/>
    <col min="1826" max="1826" width="4" style="2" customWidth="1"/>
    <col min="1827" max="2049" width="5.42578125" style="2"/>
    <col min="2050" max="2050" width="4.140625" style="2" customWidth="1"/>
    <col min="2051" max="2051" width="26.28515625" style="2" customWidth="1"/>
    <col min="2052" max="2052" width="4.140625" style="2" customWidth="1"/>
    <col min="2053" max="2053" width="3.42578125" style="2" customWidth="1"/>
    <col min="2054" max="2054" width="4" style="2" customWidth="1"/>
    <col min="2055" max="2055" width="3.7109375" style="2" customWidth="1"/>
    <col min="2056" max="2056" width="3.42578125" style="2" customWidth="1"/>
    <col min="2057" max="2057" width="3.85546875" style="2" customWidth="1"/>
    <col min="2058" max="2058" width="3.42578125" style="2" customWidth="1"/>
    <col min="2059" max="2059" width="3.7109375" style="2" customWidth="1"/>
    <col min="2060" max="2060" width="3.28515625" style="2" customWidth="1"/>
    <col min="2061" max="2061" width="4.7109375" style="2" customWidth="1"/>
    <col min="2062" max="2062" width="3.42578125" style="2" customWidth="1"/>
    <col min="2063" max="2063" width="3.140625" style="2" customWidth="1"/>
    <col min="2064" max="2064" width="3.42578125" style="2" customWidth="1"/>
    <col min="2065" max="2066" width="3.7109375" style="2" customWidth="1"/>
    <col min="2067" max="2068" width="3.42578125" style="2" customWidth="1"/>
    <col min="2069" max="2069" width="4.140625" style="2" customWidth="1"/>
    <col min="2070" max="2070" width="3.7109375" style="2" customWidth="1"/>
    <col min="2071" max="2071" width="3.85546875" style="2" customWidth="1"/>
    <col min="2072" max="2072" width="3.42578125" style="2" customWidth="1"/>
    <col min="2073" max="2073" width="4" style="2" customWidth="1"/>
    <col min="2074" max="2074" width="3" style="2" customWidth="1"/>
    <col min="2075" max="2076" width="3.42578125" style="2" customWidth="1"/>
    <col min="2077" max="2077" width="3.7109375" style="2" customWidth="1"/>
    <col min="2078" max="2078" width="3" style="2" customWidth="1"/>
    <col min="2079" max="2079" width="3.85546875" style="2" customWidth="1"/>
    <col min="2080" max="2080" width="4" style="2" customWidth="1"/>
    <col min="2081" max="2081" width="3.85546875" style="2" customWidth="1"/>
    <col min="2082" max="2082" width="4" style="2" customWidth="1"/>
    <col min="2083" max="2305" width="5.42578125" style="2"/>
    <col min="2306" max="2306" width="4.140625" style="2" customWidth="1"/>
    <col min="2307" max="2307" width="26.28515625" style="2" customWidth="1"/>
    <col min="2308" max="2308" width="4.140625" style="2" customWidth="1"/>
    <col min="2309" max="2309" width="3.42578125" style="2" customWidth="1"/>
    <col min="2310" max="2310" width="4" style="2" customWidth="1"/>
    <col min="2311" max="2311" width="3.7109375" style="2" customWidth="1"/>
    <col min="2312" max="2312" width="3.42578125" style="2" customWidth="1"/>
    <col min="2313" max="2313" width="3.85546875" style="2" customWidth="1"/>
    <col min="2314" max="2314" width="3.42578125" style="2" customWidth="1"/>
    <col min="2315" max="2315" width="3.7109375" style="2" customWidth="1"/>
    <col min="2316" max="2316" width="3.28515625" style="2" customWidth="1"/>
    <col min="2317" max="2317" width="4.7109375" style="2" customWidth="1"/>
    <col min="2318" max="2318" width="3.42578125" style="2" customWidth="1"/>
    <col min="2319" max="2319" width="3.140625" style="2" customWidth="1"/>
    <col min="2320" max="2320" width="3.42578125" style="2" customWidth="1"/>
    <col min="2321" max="2322" width="3.7109375" style="2" customWidth="1"/>
    <col min="2323" max="2324" width="3.42578125" style="2" customWidth="1"/>
    <col min="2325" max="2325" width="4.140625" style="2" customWidth="1"/>
    <col min="2326" max="2326" width="3.7109375" style="2" customWidth="1"/>
    <col min="2327" max="2327" width="3.85546875" style="2" customWidth="1"/>
    <col min="2328" max="2328" width="3.42578125" style="2" customWidth="1"/>
    <col min="2329" max="2329" width="4" style="2" customWidth="1"/>
    <col min="2330" max="2330" width="3" style="2" customWidth="1"/>
    <col min="2331" max="2332" width="3.42578125" style="2" customWidth="1"/>
    <col min="2333" max="2333" width="3.7109375" style="2" customWidth="1"/>
    <col min="2334" max="2334" width="3" style="2" customWidth="1"/>
    <col min="2335" max="2335" width="3.85546875" style="2" customWidth="1"/>
    <col min="2336" max="2336" width="4" style="2" customWidth="1"/>
    <col min="2337" max="2337" width="3.85546875" style="2" customWidth="1"/>
    <col min="2338" max="2338" width="4" style="2" customWidth="1"/>
    <col min="2339" max="2561" width="5.42578125" style="2"/>
    <col min="2562" max="2562" width="4.140625" style="2" customWidth="1"/>
    <col min="2563" max="2563" width="26.28515625" style="2" customWidth="1"/>
    <col min="2564" max="2564" width="4.140625" style="2" customWidth="1"/>
    <col min="2565" max="2565" width="3.42578125" style="2" customWidth="1"/>
    <col min="2566" max="2566" width="4" style="2" customWidth="1"/>
    <col min="2567" max="2567" width="3.7109375" style="2" customWidth="1"/>
    <col min="2568" max="2568" width="3.42578125" style="2" customWidth="1"/>
    <col min="2569" max="2569" width="3.85546875" style="2" customWidth="1"/>
    <col min="2570" max="2570" width="3.42578125" style="2" customWidth="1"/>
    <col min="2571" max="2571" width="3.7109375" style="2" customWidth="1"/>
    <col min="2572" max="2572" width="3.28515625" style="2" customWidth="1"/>
    <col min="2573" max="2573" width="4.7109375" style="2" customWidth="1"/>
    <col min="2574" max="2574" width="3.42578125" style="2" customWidth="1"/>
    <col min="2575" max="2575" width="3.140625" style="2" customWidth="1"/>
    <col min="2576" max="2576" width="3.42578125" style="2" customWidth="1"/>
    <col min="2577" max="2578" width="3.7109375" style="2" customWidth="1"/>
    <col min="2579" max="2580" width="3.42578125" style="2" customWidth="1"/>
    <col min="2581" max="2581" width="4.140625" style="2" customWidth="1"/>
    <col min="2582" max="2582" width="3.7109375" style="2" customWidth="1"/>
    <col min="2583" max="2583" width="3.85546875" style="2" customWidth="1"/>
    <col min="2584" max="2584" width="3.42578125" style="2" customWidth="1"/>
    <col min="2585" max="2585" width="4" style="2" customWidth="1"/>
    <col min="2586" max="2586" width="3" style="2" customWidth="1"/>
    <col min="2587" max="2588" width="3.42578125" style="2" customWidth="1"/>
    <col min="2589" max="2589" width="3.7109375" style="2" customWidth="1"/>
    <col min="2590" max="2590" width="3" style="2" customWidth="1"/>
    <col min="2591" max="2591" width="3.85546875" style="2" customWidth="1"/>
    <col min="2592" max="2592" width="4" style="2" customWidth="1"/>
    <col min="2593" max="2593" width="3.85546875" style="2" customWidth="1"/>
    <col min="2594" max="2594" width="4" style="2" customWidth="1"/>
    <col min="2595" max="2817" width="5.42578125" style="2"/>
    <col min="2818" max="2818" width="4.140625" style="2" customWidth="1"/>
    <col min="2819" max="2819" width="26.28515625" style="2" customWidth="1"/>
    <col min="2820" max="2820" width="4.140625" style="2" customWidth="1"/>
    <col min="2821" max="2821" width="3.42578125" style="2" customWidth="1"/>
    <col min="2822" max="2822" width="4" style="2" customWidth="1"/>
    <col min="2823" max="2823" width="3.7109375" style="2" customWidth="1"/>
    <col min="2824" max="2824" width="3.42578125" style="2" customWidth="1"/>
    <col min="2825" max="2825" width="3.85546875" style="2" customWidth="1"/>
    <col min="2826" max="2826" width="3.42578125" style="2" customWidth="1"/>
    <col min="2827" max="2827" width="3.7109375" style="2" customWidth="1"/>
    <col min="2828" max="2828" width="3.28515625" style="2" customWidth="1"/>
    <col min="2829" max="2829" width="4.7109375" style="2" customWidth="1"/>
    <col min="2830" max="2830" width="3.42578125" style="2" customWidth="1"/>
    <col min="2831" max="2831" width="3.140625" style="2" customWidth="1"/>
    <col min="2832" max="2832" width="3.42578125" style="2" customWidth="1"/>
    <col min="2833" max="2834" width="3.7109375" style="2" customWidth="1"/>
    <col min="2835" max="2836" width="3.42578125" style="2" customWidth="1"/>
    <col min="2837" max="2837" width="4.140625" style="2" customWidth="1"/>
    <col min="2838" max="2838" width="3.7109375" style="2" customWidth="1"/>
    <col min="2839" max="2839" width="3.85546875" style="2" customWidth="1"/>
    <col min="2840" max="2840" width="3.42578125" style="2" customWidth="1"/>
    <col min="2841" max="2841" width="4" style="2" customWidth="1"/>
    <col min="2842" max="2842" width="3" style="2" customWidth="1"/>
    <col min="2843" max="2844" width="3.42578125" style="2" customWidth="1"/>
    <col min="2845" max="2845" width="3.7109375" style="2" customWidth="1"/>
    <col min="2846" max="2846" width="3" style="2" customWidth="1"/>
    <col min="2847" max="2847" width="3.85546875" style="2" customWidth="1"/>
    <col min="2848" max="2848" width="4" style="2" customWidth="1"/>
    <col min="2849" max="2849" width="3.85546875" style="2" customWidth="1"/>
    <col min="2850" max="2850" width="4" style="2" customWidth="1"/>
    <col min="2851" max="3073" width="5.42578125" style="2"/>
    <col min="3074" max="3074" width="4.140625" style="2" customWidth="1"/>
    <col min="3075" max="3075" width="26.28515625" style="2" customWidth="1"/>
    <col min="3076" max="3076" width="4.140625" style="2" customWidth="1"/>
    <col min="3077" max="3077" width="3.42578125" style="2" customWidth="1"/>
    <col min="3078" max="3078" width="4" style="2" customWidth="1"/>
    <col min="3079" max="3079" width="3.7109375" style="2" customWidth="1"/>
    <col min="3080" max="3080" width="3.42578125" style="2" customWidth="1"/>
    <col min="3081" max="3081" width="3.85546875" style="2" customWidth="1"/>
    <col min="3082" max="3082" width="3.42578125" style="2" customWidth="1"/>
    <col min="3083" max="3083" width="3.7109375" style="2" customWidth="1"/>
    <col min="3084" max="3084" width="3.28515625" style="2" customWidth="1"/>
    <col min="3085" max="3085" width="4.7109375" style="2" customWidth="1"/>
    <col min="3086" max="3086" width="3.42578125" style="2" customWidth="1"/>
    <col min="3087" max="3087" width="3.140625" style="2" customWidth="1"/>
    <col min="3088" max="3088" width="3.42578125" style="2" customWidth="1"/>
    <col min="3089" max="3090" width="3.7109375" style="2" customWidth="1"/>
    <col min="3091" max="3092" width="3.42578125" style="2" customWidth="1"/>
    <col min="3093" max="3093" width="4.140625" style="2" customWidth="1"/>
    <col min="3094" max="3094" width="3.7109375" style="2" customWidth="1"/>
    <col min="3095" max="3095" width="3.85546875" style="2" customWidth="1"/>
    <col min="3096" max="3096" width="3.42578125" style="2" customWidth="1"/>
    <col min="3097" max="3097" width="4" style="2" customWidth="1"/>
    <col min="3098" max="3098" width="3" style="2" customWidth="1"/>
    <col min="3099" max="3100" width="3.42578125" style="2" customWidth="1"/>
    <col min="3101" max="3101" width="3.7109375" style="2" customWidth="1"/>
    <col min="3102" max="3102" width="3" style="2" customWidth="1"/>
    <col min="3103" max="3103" width="3.85546875" style="2" customWidth="1"/>
    <col min="3104" max="3104" width="4" style="2" customWidth="1"/>
    <col min="3105" max="3105" width="3.85546875" style="2" customWidth="1"/>
    <col min="3106" max="3106" width="4" style="2" customWidth="1"/>
    <col min="3107" max="3329" width="5.42578125" style="2"/>
    <col min="3330" max="3330" width="4.140625" style="2" customWidth="1"/>
    <col min="3331" max="3331" width="26.28515625" style="2" customWidth="1"/>
    <col min="3332" max="3332" width="4.140625" style="2" customWidth="1"/>
    <col min="3333" max="3333" width="3.42578125" style="2" customWidth="1"/>
    <col min="3334" max="3334" width="4" style="2" customWidth="1"/>
    <col min="3335" max="3335" width="3.7109375" style="2" customWidth="1"/>
    <col min="3336" max="3336" width="3.42578125" style="2" customWidth="1"/>
    <col min="3337" max="3337" width="3.85546875" style="2" customWidth="1"/>
    <col min="3338" max="3338" width="3.42578125" style="2" customWidth="1"/>
    <col min="3339" max="3339" width="3.7109375" style="2" customWidth="1"/>
    <col min="3340" max="3340" width="3.28515625" style="2" customWidth="1"/>
    <col min="3341" max="3341" width="4.7109375" style="2" customWidth="1"/>
    <col min="3342" max="3342" width="3.42578125" style="2" customWidth="1"/>
    <col min="3343" max="3343" width="3.140625" style="2" customWidth="1"/>
    <col min="3344" max="3344" width="3.42578125" style="2" customWidth="1"/>
    <col min="3345" max="3346" width="3.7109375" style="2" customWidth="1"/>
    <col min="3347" max="3348" width="3.42578125" style="2" customWidth="1"/>
    <col min="3349" max="3349" width="4.140625" style="2" customWidth="1"/>
    <col min="3350" max="3350" width="3.7109375" style="2" customWidth="1"/>
    <col min="3351" max="3351" width="3.85546875" style="2" customWidth="1"/>
    <col min="3352" max="3352" width="3.42578125" style="2" customWidth="1"/>
    <col min="3353" max="3353" width="4" style="2" customWidth="1"/>
    <col min="3354" max="3354" width="3" style="2" customWidth="1"/>
    <col min="3355" max="3356" width="3.42578125" style="2" customWidth="1"/>
    <col min="3357" max="3357" width="3.7109375" style="2" customWidth="1"/>
    <col min="3358" max="3358" width="3" style="2" customWidth="1"/>
    <col min="3359" max="3359" width="3.85546875" style="2" customWidth="1"/>
    <col min="3360" max="3360" width="4" style="2" customWidth="1"/>
    <col min="3361" max="3361" width="3.85546875" style="2" customWidth="1"/>
    <col min="3362" max="3362" width="4" style="2" customWidth="1"/>
    <col min="3363" max="3585" width="5.42578125" style="2"/>
    <col min="3586" max="3586" width="4.140625" style="2" customWidth="1"/>
    <col min="3587" max="3587" width="26.28515625" style="2" customWidth="1"/>
    <col min="3588" max="3588" width="4.140625" style="2" customWidth="1"/>
    <col min="3589" max="3589" width="3.42578125" style="2" customWidth="1"/>
    <col min="3590" max="3590" width="4" style="2" customWidth="1"/>
    <col min="3591" max="3591" width="3.7109375" style="2" customWidth="1"/>
    <col min="3592" max="3592" width="3.42578125" style="2" customWidth="1"/>
    <col min="3593" max="3593" width="3.85546875" style="2" customWidth="1"/>
    <col min="3594" max="3594" width="3.42578125" style="2" customWidth="1"/>
    <col min="3595" max="3595" width="3.7109375" style="2" customWidth="1"/>
    <col min="3596" max="3596" width="3.28515625" style="2" customWidth="1"/>
    <col min="3597" max="3597" width="4.7109375" style="2" customWidth="1"/>
    <col min="3598" max="3598" width="3.42578125" style="2" customWidth="1"/>
    <col min="3599" max="3599" width="3.140625" style="2" customWidth="1"/>
    <col min="3600" max="3600" width="3.42578125" style="2" customWidth="1"/>
    <col min="3601" max="3602" width="3.7109375" style="2" customWidth="1"/>
    <col min="3603" max="3604" width="3.42578125" style="2" customWidth="1"/>
    <col min="3605" max="3605" width="4.140625" style="2" customWidth="1"/>
    <col min="3606" max="3606" width="3.7109375" style="2" customWidth="1"/>
    <col min="3607" max="3607" width="3.85546875" style="2" customWidth="1"/>
    <col min="3608" max="3608" width="3.42578125" style="2" customWidth="1"/>
    <col min="3609" max="3609" width="4" style="2" customWidth="1"/>
    <col min="3610" max="3610" width="3" style="2" customWidth="1"/>
    <col min="3611" max="3612" width="3.42578125" style="2" customWidth="1"/>
    <col min="3613" max="3613" width="3.7109375" style="2" customWidth="1"/>
    <col min="3614" max="3614" width="3" style="2" customWidth="1"/>
    <col min="3615" max="3615" width="3.85546875" style="2" customWidth="1"/>
    <col min="3616" max="3616" width="4" style="2" customWidth="1"/>
    <col min="3617" max="3617" width="3.85546875" style="2" customWidth="1"/>
    <col min="3618" max="3618" width="4" style="2" customWidth="1"/>
    <col min="3619" max="3841" width="5.42578125" style="2"/>
    <col min="3842" max="3842" width="4.140625" style="2" customWidth="1"/>
    <col min="3843" max="3843" width="26.28515625" style="2" customWidth="1"/>
    <col min="3844" max="3844" width="4.140625" style="2" customWidth="1"/>
    <col min="3845" max="3845" width="3.42578125" style="2" customWidth="1"/>
    <col min="3846" max="3846" width="4" style="2" customWidth="1"/>
    <col min="3847" max="3847" width="3.7109375" style="2" customWidth="1"/>
    <col min="3848" max="3848" width="3.42578125" style="2" customWidth="1"/>
    <col min="3849" max="3849" width="3.85546875" style="2" customWidth="1"/>
    <col min="3850" max="3850" width="3.42578125" style="2" customWidth="1"/>
    <col min="3851" max="3851" width="3.7109375" style="2" customWidth="1"/>
    <col min="3852" max="3852" width="3.28515625" style="2" customWidth="1"/>
    <col min="3853" max="3853" width="4.7109375" style="2" customWidth="1"/>
    <col min="3854" max="3854" width="3.42578125" style="2" customWidth="1"/>
    <col min="3855" max="3855" width="3.140625" style="2" customWidth="1"/>
    <col min="3856" max="3856" width="3.42578125" style="2" customWidth="1"/>
    <col min="3857" max="3858" width="3.7109375" style="2" customWidth="1"/>
    <col min="3859" max="3860" width="3.42578125" style="2" customWidth="1"/>
    <col min="3861" max="3861" width="4.140625" style="2" customWidth="1"/>
    <col min="3862" max="3862" width="3.7109375" style="2" customWidth="1"/>
    <col min="3863" max="3863" width="3.85546875" style="2" customWidth="1"/>
    <col min="3864" max="3864" width="3.42578125" style="2" customWidth="1"/>
    <col min="3865" max="3865" width="4" style="2" customWidth="1"/>
    <col min="3866" max="3866" width="3" style="2" customWidth="1"/>
    <col min="3867" max="3868" width="3.42578125" style="2" customWidth="1"/>
    <col min="3869" max="3869" width="3.7109375" style="2" customWidth="1"/>
    <col min="3870" max="3870" width="3" style="2" customWidth="1"/>
    <col min="3871" max="3871" width="3.85546875" style="2" customWidth="1"/>
    <col min="3872" max="3872" width="4" style="2" customWidth="1"/>
    <col min="3873" max="3873" width="3.85546875" style="2" customWidth="1"/>
    <col min="3874" max="3874" width="4" style="2" customWidth="1"/>
    <col min="3875" max="4097" width="5.42578125" style="2"/>
    <col min="4098" max="4098" width="4.140625" style="2" customWidth="1"/>
    <col min="4099" max="4099" width="26.28515625" style="2" customWidth="1"/>
    <col min="4100" max="4100" width="4.140625" style="2" customWidth="1"/>
    <col min="4101" max="4101" width="3.42578125" style="2" customWidth="1"/>
    <col min="4102" max="4102" width="4" style="2" customWidth="1"/>
    <col min="4103" max="4103" width="3.7109375" style="2" customWidth="1"/>
    <col min="4104" max="4104" width="3.42578125" style="2" customWidth="1"/>
    <col min="4105" max="4105" width="3.85546875" style="2" customWidth="1"/>
    <col min="4106" max="4106" width="3.42578125" style="2" customWidth="1"/>
    <col min="4107" max="4107" width="3.7109375" style="2" customWidth="1"/>
    <col min="4108" max="4108" width="3.28515625" style="2" customWidth="1"/>
    <col min="4109" max="4109" width="4.7109375" style="2" customWidth="1"/>
    <col min="4110" max="4110" width="3.42578125" style="2" customWidth="1"/>
    <col min="4111" max="4111" width="3.140625" style="2" customWidth="1"/>
    <col min="4112" max="4112" width="3.42578125" style="2" customWidth="1"/>
    <col min="4113" max="4114" width="3.7109375" style="2" customWidth="1"/>
    <col min="4115" max="4116" width="3.42578125" style="2" customWidth="1"/>
    <col min="4117" max="4117" width="4.140625" style="2" customWidth="1"/>
    <col min="4118" max="4118" width="3.7109375" style="2" customWidth="1"/>
    <col min="4119" max="4119" width="3.85546875" style="2" customWidth="1"/>
    <col min="4120" max="4120" width="3.42578125" style="2" customWidth="1"/>
    <col min="4121" max="4121" width="4" style="2" customWidth="1"/>
    <col min="4122" max="4122" width="3" style="2" customWidth="1"/>
    <col min="4123" max="4124" width="3.42578125" style="2" customWidth="1"/>
    <col min="4125" max="4125" width="3.7109375" style="2" customWidth="1"/>
    <col min="4126" max="4126" width="3" style="2" customWidth="1"/>
    <col min="4127" max="4127" width="3.85546875" style="2" customWidth="1"/>
    <col min="4128" max="4128" width="4" style="2" customWidth="1"/>
    <col min="4129" max="4129" width="3.85546875" style="2" customWidth="1"/>
    <col min="4130" max="4130" width="4" style="2" customWidth="1"/>
    <col min="4131" max="4353" width="5.42578125" style="2"/>
    <col min="4354" max="4354" width="4.140625" style="2" customWidth="1"/>
    <col min="4355" max="4355" width="26.28515625" style="2" customWidth="1"/>
    <col min="4356" max="4356" width="4.140625" style="2" customWidth="1"/>
    <col min="4357" max="4357" width="3.42578125" style="2" customWidth="1"/>
    <col min="4358" max="4358" width="4" style="2" customWidth="1"/>
    <col min="4359" max="4359" width="3.7109375" style="2" customWidth="1"/>
    <col min="4360" max="4360" width="3.42578125" style="2" customWidth="1"/>
    <col min="4361" max="4361" width="3.85546875" style="2" customWidth="1"/>
    <col min="4362" max="4362" width="3.42578125" style="2" customWidth="1"/>
    <col min="4363" max="4363" width="3.7109375" style="2" customWidth="1"/>
    <col min="4364" max="4364" width="3.28515625" style="2" customWidth="1"/>
    <col min="4365" max="4365" width="4.7109375" style="2" customWidth="1"/>
    <col min="4366" max="4366" width="3.42578125" style="2" customWidth="1"/>
    <col min="4367" max="4367" width="3.140625" style="2" customWidth="1"/>
    <col min="4368" max="4368" width="3.42578125" style="2" customWidth="1"/>
    <col min="4369" max="4370" width="3.7109375" style="2" customWidth="1"/>
    <col min="4371" max="4372" width="3.42578125" style="2" customWidth="1"/>
    <col min="4373" max="4373" width="4.140625" style="2" customWidth="1"/>
    <col min="4374" max="4374" width="3.7109375" style="2" customWidth="1"/>
    <col min="4375" max="4375" width="3.85546875" style="2" customWidth="1"/>
    <col min="4376" max="4376" width="3.42578125" style="2" customWidth="1"/>
    <col min="4377" max="4377" width="4" style="2" customWidth="1"/>
    <col min="4378" max="4378" width="3" style="2" customWidth="1"/>
    <col min="4379" max="4380" width="3.42578125" style="2" customWidth="1"/>
    <col min="4381" max="4381" width="3.7109375" style="2" customWidth="1"/>
    <col min="4382" max="4382" width="3" style="2" customWidth="1"/>
    <col min="4383" max="4383" width="3.85546875" style="2" customWidth="1"/>
    <col min="4384" max="4384" width="4" style="2" customWidth="1"/>
    <col min="4385" max="4385" width="3.85546875" style="2" customWidth="1"/>
    <col min="4386" max="4386" width="4" style="2" customWidth="1"/>
    <col min="4387" max="4609" width="5.42578125" style="2"/>
    <col min="4610" max="4610" width="4.140625" style="2" customWidth="1"/>
    <col min="4611" max="4611" width="26.28515625" style="2" customWidth="1"/>
    <col min="4612" max="4612" width="4.140625" style="2" customWidth="1"/>
    <col min="4613" max="4613" width="3.42578125" style="2" customWidth="1"/>
    <col min="4614" max="4614" width="4" style="2" customWidth="1"/>
    <col min="4615" max="4615" width="3.7109375" style="2" customWidth="1"/>
    <col min="4616" max="4616" width="3.42578125" style="2" customWidth="1"/>
    <col min="4617" max="4617" width="3.85546875" style="2" customWidth="1"/>
    <col min="4618" max="4618" width="3.42578125" style="2" customWidth="1"/>
    <col min="4619" max="4619" width="3.7109375" style="2" customWidth="1"/>
    <col min="4620" max="4620" width="3.28515625" style="2" customWidth="1"/>
    <col min="4621" max="4621" width="4.7109375" style="2" customWidth="1"/>
    <col min="4622" max="4622" width="3.42578125" style="2" customWidth="1"/>
    <col min="4623" max="4623" width="3.140625" style="2" customWidth="1"/>
    <col min="4624" max="4624" width="3.42578125" style="2" customWidth="1"/>
    <col min="4625" max="4626" width="3.7109375" style="2" customWidth="1"/>
    <col min="4627" max="4628" width="3.42578125" style="2" customWidth="1"/>
    <col min="4629" max="4629" width="4.140625" style="2" customWidth="1"/>
    <col min="4630" max="4630" width="3.7109375" style="2" customWidth="1"/>
    <col min="4631" max="4631" width="3.85546875" style="2" customWidth="1"/>
    <col min="4632" max="4632" width="3.42578125" style="2" customWidth="1"/>
    <col min="4633" max="4633" width="4" style="2" customWidth="1"/>
    <col min="4634" max="4634" width="3" style="2" customWidth="1"/>
    <col min="4635" max="4636" width="3.42578125" style="2" customWidth="1"/>
    <col min="4637" max="4637" width="3.7109375" style="2" customWidth="1"/>
    <col min="4638" max="4638" width="3" style="2" customWidth="1"/>
    <col min="4639" max="4639" width="3.85546875" style="2" customWidth="1"/>
    <col min="4640" max="4640" width="4" style="2" customWidth="1"/>
    <col min="4641" max="4641" width="3.85546875" style="2" customWidth="1"/>
    <col min="4642" max="4642" width="4" style="2" customWidth="1"/>
    <col min="4643" max="4865" width="5.42578125" style="2"/>
    <col min="4866" max="4866" width="4.140625" style="2" customWidth="1"/>
    <col min="4867" max="4867" width="26.28515625" style="2" customWidth="1"/>
    <col min="4868" max="4868" width="4.140625" style="2" customWidth="1"/>
    <col min="4869" max="4869" width="3.42578125" style="2" customWidth="1"/>
    <col min="4870" max="4870" width="4" style="2" customWidth="1"/>
    <col min="4871" max="4871" width="3.7109375" style="2" customWidth="1"/>
    <col min="4872" max="4872" width="3.42578125" style="2" customWidth="1"/>
    <col min="4873" max="4873" width="3.85546875" style="2" customWidth="1"/>
    <col min="4874" max="4874" width="3.42578125" style="2" customWidth="1"/>
    <col min="4875" max="4875" width="3.7109375" style="2" customWidth="1"/>
    <col min="4876" max="4876" width="3.28515625" style="2" customWidth="1"/>
    <col min="4877" max="4877" width="4.7109375" style="2" customWidth="1"/>
    <col min="4878" max="4878" width="3.42578125" style="2" customWidth="1"/>
    <col min="4879" max="4879" width="3.140625" style="2" customWidth="1"/>
    <col min="4880" max="4880" width="3.42578125" style="2" customWidth="1"/>
    <col min="4881" max="4882" width="3.7109375" style="2" customWidth="1"/>
    <col min="4883" max="4884" width="3.42578125" style="2" customWidth="1"/>
    <col min="4885" max="4885" width="4.140625" style="2" customWidth="1"/>
    <col min="4886" max="4886" width="3.7109375" style="2" customWidth="1"/>
    <col min="4887" max="4887" width="3.85546875" style="2" customWidth="1"/>
    <col min="4888" max="4888" width="3.42578125" style="2" customWidth="1"/>
    <col min="4889" max="4889" width="4" style="2" customWidth="1"/>
    <col min="4890" max="4890" width="3" style="2" customWidth="1"/>
    <col min="4891" max="4892" width="3.42578125" style="2" customWidth="1"/>
    <col min="4893" max="4893" width="3.7109375" style="2" customWidth="1"/>
    <col min="4894" max="4894" width="3" style="2" customWidth="1"/>
    <col min="4895" max="4895" width="3.85546875" style="2" customWidth="1"/>
    <col min="4896" max="4896" width="4" style="2" customWidth="1"/>
    <col min="4897" max="4897" width="3.85546875" style="2" customWidth="1"/>
    <col min="4898" max="4898" width="4" style="2" customWidth="1"/>
    <col min="4899" max="5121" width="5.42578125" style="2"/>
    <col min="5122" max="5122" width="4.140625" style="2" customWidth="1"/>
    <col min="5123" max="5123" width="26.28515625" style="2" customWidth="1"/>
    <col min="5124" max="5124" width="4.140625" style="2" customWidth="1"/>
    <col min="5125" max="5125" width="3.42578125" style="2" customWidth="1"/>
    <col min="5126" max="5126" width="4" style="2" customWidth="1"/>
    <col min="5127" max="5127" width="3.7109375" style="2" customWidth="1"/>
    <col min="5128" max="5128" width="3.42578125" style="2" customWidth="1"/>
    <col min="5129" max="5129" width="3.85546875" style="2" customWidth="1"/>
    <col min="5130" max="5130" width="3.42578125" style="2" customWidth="1"/>
    <col min="5131" max="5131" width="3.7109375" style="2" customWidth="1"/>
    <col min="5132" max="5132" width="3.28515625" style="2" customWidth="1"/>
    <col min="5133" max="5133" width="4.7109375" style="2" customWidth="1"/>
    <col min="5134" max="5134" width="3.42578125" style="2" customWidth="1"/>
    <col min="5135" max="5135" width="3.140625" style="2" customWidth="1"/>
    <col min="5136" max="5136" width="3.42578125" style="2" customWidth="1"/>
    <col min="5137" max="5138" width="3.7109375" style="2" customWidth="1"/>
    <col min="5139" max="5140" width="3.42578125" style="2" customWidth="1"/>
    <col min="5141" max="5141" width="4.140625" style="2" customWidth="1"/>
    <col min="5142" max="5142" width="3.7109375" style="2" customWidth="1"/>
    <col min="5143" max="5143" width="3.85546875" style="2" customWidth="1"/>
    <col min="5144" max="5144" width="3.42578125" style="2" customWidth="1"/>
    <col min="5145" max="5145" width="4" style="2" customWidth="1"/>
    <col min="5146" max="5146" width="3" style="2" customWidth="1"/>
    <col min="5147" max="5148" width="3.42578125" style="2" customWidth="1"/>
    <col min="5149" max="5149" width="3.7109375" style="2" customWidth="1"/>
    <col min="5150" max="5150" width="3" style="2" customWidth="1"/>
    <col min="5151" max="5151" width="3.85546875" style="2" customWidth="1"/>
    <col min="5152" max="5152" width="4" style="2" customWidth="1"/>
    <col min="5153" max="5153" width="3.85546875" style="2" customWidth="1"/>
    <col min="5154" max="5154" width="4" style="2" customWidth="1"/>
    <col min="5155" max="5377" width="5.42578125" style="2"/>
    <col min="5378" max="5378" width="4.140625" style="2" customWidth="1"/>
    <col min="5379" max="5379" width="26.28515625" style="2" customWidth="1"/>
    <col min="5380" max="5380" width="4.140625" style="2" customWidth="1"/>
    <col min="5381" max="5381" width="3.42578125" style="2" customWidth="1"/>
    <col min="5382" max="5382" width="4" style="2" customWidth="1"/>
    <col min="5383" max="5383" width="3.7109375" style="2" customWidth="1"/>
    <col min="5384" max="5384" width="3.42578125" style="2" customWidth="1"/>
    <col min="5385" max="5385" width="3.85546875" style="2" customWidth="1"/>
    <col min="5386" max="5386" width="3.42578125" style="2" customWidth="1"/>
    <col min="5387" max="5387" width="3.7109375" style="2" customWidth="1"/>
    <col min="5388" max="5388" width="3.28515625" style="2" customWidth="1"/>
    <col min="5389" max="5389" width="4.7109375" style="2" customWidth="1"/>
    <col min="5390" max="5390" width="3.42578125" style="2" customWidth="1"/>
    <col min="5391" max="5391" width="3.140625" style="2" customWidth="1"/>
    <col min="5392" max="5392" width="3.42578125" style="2" customWidth="1"/>
    <col min="5393" max="5394" width="3.7109375" style="2" customWidth="1"/>
    <col min="5395" max="5396" width="3.42578125" style="2" customWidth="1"/>
    <col min="5397" max="5397" width="4.140625" style="2" customWidth="1"/>
    <col min="5398" max="5398" width="3.7109375" style="2" customWidth="1"/>
    <col min="5399" max="5399" width="3.85546875" style="2" customWidth="1"/>
    <col min="5400" max="5400" width="3.42578125" style="2" customWidth="1"/>
    <col min="5401" max="5401" width="4" style="2" customWidth="1"/>
    <col min="5402" max="5402" width="3" style="2" customWidth="1"/>
    <col min="5403" max="5404" width="3.42578125" style="2" customWidth="1"/>
    <col min="5405" max="5405" width="3.7109375" style="2" customWidth="1"/>
    <col min="5406" max="5406" width="3" style="2" customWidth="1"/>
    <col min="5407" max="5407" width="3.85546875" style="2" customWidth="1"/>
    <col min="5408" max="5408" width="4" style="2" customWidth="1"/>
    <col min="5409" max="5409" width="3.85546875" style="2" customWidth="1"/>
    <col min="5410" max="5410" width="4" style="2" customWidth="1"/>
    <col min="5411" max="5633" width="5.42578125" style="2"/>
    <col min="5634" max="5634" width="4.140625" style="2" customWidth="1"/>
    <col min="5635" max="5635" width="26.28515625" style="2" customWidth="1"/>
    <col min="5636" max="5636" width="4.140625" style="2" customWidth="1"/>
    <col min="5637" max="5637" width="3.42578125" style="2" customWidth="1"/>
    <col min="5638" max="5638" width="4" style="2" customWidth="1"/>
    <col min="5639" max="5639" width="3.7109375" style="2" customWidth="1"/>
    <col min="5640" max="5640" width="3.42578125" style="2" customWidth="1"/>
    <col min="5641" max="5641" width="3.85546875" style="2" customWidth="1"/>
    <col min="5642" max="5642" width="3.42578125" style="2" customWidth="1"/>
    <col min="5643" max="5643" width="3.7109375" style="2" customWidth="1"/>
    <col min="5644" max="5644" width="3.28515625" style="2" customWidth="1"/>
    <col min="5645" max="5645" width="4.7109375" style="2" customWidth="1"/>
    <col min="5646" max="5646" width="3.42578125" style="2" customWidth="1"/>
    <col min="5647" max="5647" width="3.140625" style="2" customWidth="1"/>
    <col min="5648" max="5648" width="3.42578125" style="2" customWidth="1"/>
    <col min="5649" max="5650" width="3.7109375" style="2" customWidth="1"/>
    <col min="5651" max="5652" width="3.42578125" style="2" customWidth="1"/>
    <col min="5653" max="5653" width="4.140625" style="2" customWidth="1"/>
    <col min="5654" max="5654" width="3.7109375" style="2" customWidth="1"/>
    <col min="5655" max="5655" width="3.85546875" style="2" customWidth="1"/>
    <col min="5656" max="5656" width="3.42578125" style="2" customWidth="1"/>
    <col min="5657" max="5657" width="4" style="2" customWidth="1"/>
    <col min="5658" max="5658" width="3" style="2" customWidth="1"/>
    <col min="5659" max="5660" width="3.42578125" style="2" customWidth="1"/>
    <col min="5661" max="5661" width="3.7109375" style="2" customWidth="1"/>
    <col min="5662" max="5662" width="3" style="2" customWidth="1"/>
    <col min="5663" max="5663" width="3.85546875" style="2" customWidth="1"/>
    <col min="5664" max="5664" width="4" style="2" customWidth="1"/>
    <col min="5665" max="5665" width="3.85546875" style="2" customWidth="1"/>
    <col min="5666" max="5666" width="4" style="2" customWidth="1"/>
    <col min="5667" max="5889" width="5.42578125" style="2"/>
    <col min="5890" max="5890" width="4.140625" style="2" customWidth="1"/>
    <col min="5891" max="5891" width="26.28515625" style="2" customWidth="1"/>
    <col min="5892" max="5892" width="4.140625" style="2" customWidth="1"/>
    <col min="5893" max="5893" width="3.42578125" style="2" customWidth="1"/>
    <col min="5894" max="5894" width="4" style="2" customWidth="1"/>
    <col min="5895" max="5895" width="3.7109375" style="2" customWidth="1"/>
    <col min="5896" max="5896" width="3.42578125" style="2" customWidth="1"/>
    <col min="5897" max="5897" width="3.85546875" style="2" customWidth="1"/>
    <col min="5898" max="5898" width="3.42578125" style="2" customWidth="1"/>
    <col min="5899" max="5899" width="3.7109375" style="2" customWidth="1"/>
    <col min="5900" max="5900" width="3.28515625" style="2" customWidth="1"/>
    <col min="5901" max="5901" width="4.7109375" style="2" customWidth="1"/>
    <col min="5902" max="5902" width="3.42578125" style="2" customWidth="1"/>
    <col min="5903" max="5903" width="3.140625" style="2" customWidth="1"/>
    <col min="5904" max="5904" width="3.42578125" style="2" customWidth="1"/>
    <col min="5905" max="5906" width="3.7109375" style="2" customWidth="1"/>
    <col min="5907" max="5908" width="3.42578125" style="2" customWidth="1"/>
    <col min="5909" max="5909" width="4.140625" style="2" customWidth="1"/>
    <col min="5910" max="5910" width="3.7109375" style="2" customWidth="1"/>
    <col min="5911" max="5911" width="3.85546875" style="2" customWidth="1"/>
    <col min="5912" max="5912" width="3.42578125" style="2" customWidth="1"/>
    <col min="5913" max="5913" width="4" style="2" customWidth="1"/>
    <col min="5914" max="5914" width="3" style="2" customWidth="1"/>
    <col min="5915" max="5916" width="3.42578125" style="2" customWidth="1"/>
    <col min="5917" max="5917" width="3.7109375" style="2" customWidth="1"/>
    <col min="5918" max="5918" width="3" style="2" customWidth="1"/>
    <col min="5919" max="5919" width="3.85546875" style="2" customWidth="1"/>
    <col min="5920" max="5920" width="4" style="2" customWidth="1"/>
    <col min="5921" max="5921" width="3.85546875" style="2" customWidth="1"/>
    <col min="5922" max="5922" width="4" style="2" customWidth="1"/>
    <col min="5923" max="6145" width="5.42578125" style="2"/>
    <col min="6146" max="6146" width="4.140625" style="2" customWidth="1"/>
    <col min="6147" max="6147" width="26.28515625" style="2" customWidth="1"/>
    <col min="6148" max="6148" width="4.140625" style="2" customWidth="1"/>
    <col min="6149" max="6149" width="3.42578125" style="2" customWidth="1"/>
    <col min="6150" max="6150" width="4" style="2" customWidth="1"/>
    <col min="6151" max="6151" width="3.7109375" style="2" customWidth="1"/>
    <col min="6152" max="6152" width="3.42578125" style="2" customWidth="1"/>
    <col min="6153" max="6153" width="3.85546875" style="2" customWidth="1"/>
    <col min="6154" max="6154" width="3.42578125" style="2" customWidth="1"/>
    <col min="6155" max="6155" width="3.7109375" style="2" customWidth="1"/>
    <col min="6156" max="6156" width="3.28515625" style="2" customWidth="1"/>
    <col min="6157" max="6157" width="4.7109375" style="2" customWidth="1"/>
    <col min="6158" max="6158" width="3.42578125" style="2" customWidth="1"/>
    <col min="6159" max="6159" width="3.140625" style="2" customWidth="1"/>
    <col min="6160" max="6160" width="3.42578125" style="2" customWidth="1"/>
    <col min="6161" max="6162" width="3.7109375" style="2" customWidth="1"/>
    <col min="6163" max="6164" width="3.42578125" style="2" customWidth="1"/>
    <col min="6165" max="6165" width="4.140625" style="2" customWidth="1"/>
    <col min="6166" max="6166" width="3.7109375" style="2" customWidth="1"/>
    <col min="6167" max="6167" width="3.85546875" style="2" customWidth="1"/>
    <col min="6168" max="6168" width="3.42578125" style="2" customWidth="1"/>
    <col min="6169" max="6169" width="4" style="2" customWidth="1"/>
    <col min="6170" max="6170" width="3" style="2" customWidth="1"/>
    <col min="6171" max="6172" width="3.42578125" style="2" customWidth="1"/>
    <col min="6173" max="6173" width="3.7109375" style="2" customWidth="1"/>
    <col min="6174" max="6174" width="3" style="2" customWidth="1"/>
    <col min="6175" max="6175" width="3.85546875" style="2" customWidth="1"/>
    <col min="6176" max="6176" width="4" style="2" customWidth="1"/>
    <col min="6177" max="6177" width="3.85546875" style="2" customWidth="1"/>
    <col min="6178" max="6178" width="4" style="2" customWidth="1"/>
    <col min="6179" max="6401" width="5.42578125" style="2"/>
    <col min="6402" max="6402" width="4.140625" style="2" customWidth="1"/>
    <col min="6403" max="6403" width="26.28515625" style="2" customWidth="1"/>
    <col min="6404" max="6404" width="4.140625" style="2" customWidth="1"/>
    <col min="6405" max="6405" width="3.42578125" style="2" customWidth="1"/>
    <col min="6406" max="6406" width="4" style="2" customWidth="1"/>
    <col min="6407" max="6407" width="3.7109375" style="2" customWidth="1"/>
    <col min="6408" max="6408" width="3.42578125" style="2" customWidth="1"/>
    <col min="6409" max="6409" width="3.85546875" style="2" customWidth="1"/>
    <col min="6410" max="6410" width="3.42578125" style="2" customWidth="1"/>
    <col min="6411" max="6411" width="3.7109375" style="2" customWidth="1"/>
    <col min="6412" max="6412" width="3.28515625" style="2" customWidth="1"/>
    <col min="6413" max="6413" width="4.7109375" style="2" customWidth="1"/>
    <col min="6414" max="6414" width="3.42578125" style="2" customWidth="1"/>
    <col min="6415" max="6415" width="3.140625" style="2" customWidth="1"/>
    <col min="6416" max="6416" width="3.42578125" style="2" customWidth="1"/>
    <col min="6417" max="6418" width="3.7109375" style="2" customWidth="1"/>
    <col min="6419" max="6420" width="3.42578125" style="2" customWidth="1"/>
    <col min="6421" max="6421" width="4.140625" style="2" customWidth="1"/>
    <col min="6422" max="6422" width="3.7109375" style="2" customWidth="1"/>
    <col min="6423" max="6423" width="3.85546875" style="2" customWidth="1"/>
    <col min="6424" max="6424" width="3.42578125" style="2" customWidth="1"/>
    <col min="6425" max="6425" width="4" style="2" customWidth="1"/>
    <col min="6426" max="6426" width="3" style="2" customWidth="1"/>
    <col min="6427" max="6428" width="3.42578125" style="2" customWidth="1"/>
    <col min="6429" max="6429" width="3.7109375" style="2" customWidth="1"/>
    <col min="6430" max="6430" width="3" style="2" customWidth="1"/>
    <col min="6431" max="6431" width="3.85546875" style="2" customWidth="1"/>
    <col min="6432" max="6432" width="4" style="2" customWidth="1"/>
    <col min="6433" max="6433" width="3.85546875" style="2" customWidth="1"/>
    <col min="6434" max="6434" width="4" style="2" customWidth="1"/>
    <col min="6435" max="6657" width="5.42578125" style="2"/>
    <col min="6658" max="6658" width="4.140625" style="2" customWidth="1"/>
    <col min="6659" max="6659" width="26.28515625" style="2" customWidth="1"/>
    <col min="6660" max="6660" width="4.140625" style="2" customWidth="1"/>
    <col min="6661" max="6661" width="3.42578125" style="2" customWidth="1"/>
    <col min="6662" max="6662" width="4" style="2" customWidth="1"/>
    <col min="6663" max="6663" width="3.7109375" style="2" customWidth="1"/>
    <col min="6664" max="6664" width="3.42578125" style="2" customWidth="1"/>
    <col min="6665" max="6665" width="3.85546875" style="2" customWidth="1"/>
    <col min="6666" max="6666" width="3.42578125" style="2" customWidth="1"/>
    <col min="6667" max="6667" width="3.7109375" style="2" customWidth="1"/>
    <col min="6668" max="6668" width="3.28515625" style="2" customWidth="1"/>
    <col min="6669" max="6669" width="4.7109375" style="2" customWidth="1"/>
    <col min="6670" max="6670" width="3.42578125" style="2" customWidth="1"/>
    <col min="6671" max="6671" width="3.140625" style="2" customWidth="1"/>
    <col min="6672" max="6672" width="3.42578125" style="2" customWidth="1"/>
    <col min="6673" max="6674" width="3.7109375" style="2" customWidth="1"/>
    <col min="6675" max="6676" width="3.42578125" style="2" customWidth="1"/>
    <col min="6677" max="6677" width="4.140625" style="2" customWidth="1"/>
    <col min="6678" max="6678" width="3.7109375" style="2" customWidth="1"/>
    <col min="6679" max="6679" width="3.85546875" style="2" customWidth="1"/>
    <col min="6680" max="6680" width="3.42578125" style="2" customWidth="1"/>
    <col min="6681" max="6681" width="4" style="2" customWidth="1"/>
    <col min="6682" max="6682" width="3" style="2" customWidth="1"/>
    <col min="6683" max="6684" width="3.42578125" style="2" customWidth="1"/>
    <col min="6685" max="6685" width="3.7109375" style="2" customWidth="1"/>
    <col min="6686" max="6686" width="3" style="2" customWidth="1"/>
    <col min="6687" max="6687" width="3.85546875" style="2" customWidth="1"/>
    <col min="6688" max="6688" width="4" style="2" customWidth="1"/>
    <col min="6689" max="6689" width="3.85546875" style="2" customWidth="1"/>
    <col min="6690" max="6690" width="4" style="2" customWidth="1"/>
    <col min="6691" max="6913" width="5.42578125" style="2"/>
    <col min="6914" max="6914" width="4.140625" style="2" customWidth="1"/>
    <col min="6915" max="6915" width="26.28515625" style="2" customWidth="1"/>
    <col min="6916" max="6916" width="4.140625" style="2" customWidth="1"/>
    <col min="6917" max="6917" width="3.42578125" style="2" customWidth="1"/>
    <col min="6918" max="6918" width="4" style="2" customWidth="1"/>
    <col min="6919" max="6919" width="3.7109375" style="2" customWidth="1"/>
    <col min="6920" max="6920" width="3.42578125" style="2" customWidth="1"/>
    <col min="6921" max="6921" width="3.85546875" style="2" customWidth="1"/>
    <col min="6922" max="6922" width="3.42578125" style="2" customWidth="1"/>
    <col min="6923" max="6923" width="3.7109375" style="2" customWidth="1"/>
    <col min="6924" max="6924" width="3.28515625" style="2" customWidth="1"/>
    <col min="6925" max="6925" width="4.7109375" style="2" customWidth="1"/>
    <col min="6926" max="6926" width="3.42578125" style="2" customWidth="1"/>
    <col min="6927" max="6927" width="3.140625" style="2" customWidth="1"/>
    <col min="6928" max="6928" width="3.42578125" style="2" customWidth="1"/>
    <col min="6929" max="6930" width="3.7109375" style="2" customWidth="1"/>
    <col min="6931" max="6932" width="3.42578125" style="2" customWidth="1"/>
    <col min="6933" max="6933" width="4.140625" style="2" customWidth="1"/>
    <col min="6934" max="6934" width="3.7109375" style="2" customWidth="1"/>
    <col min="6935" max="6935" width="3.85546875" style="2" customWidth="1"/>
    <col min="6936" max="6936" width="3.42578125" style="2" customWidth="1"/>
    <col min="6937" max="6937" width="4" style="2" customWidth="1"/>
    <col min="6938" max="6938" width="3" style="2" customWidth="1"/>
    <col min="6939" max="6940" width="3.42578125" style="2" customWidth="1"/>
    <col min="6941" max="6941" width="3.7109375" style="2" customWidth="1"/>
    <col min="6942" max="6942" width="3" style="2" customWidth="1"/>
    <col min="6943" max="6943" width="3.85546875" style="2" customWidth="1"/>
    <col min="6944" max="6944" width="4" style="2" customWidth="1"/>
    <col min="6945" max="6945" width="3.85546875" style="2" customWidth="1"/>
    <col min="6946" max="6946" width="4" style="2" customWidth="1"/>
    <col min="6947" max="7169" width="5.42578125" style="2"/>
    <col min="7170" max="7170" width="4.140625" style="2" customWidth="1"/>
    <col min="7171" max="7171" width="26.28515625" style="2" customWidth="1"/>
    <col min="7172" max="7172" width="4.140625" style="2" customWidth="1"/>
    <col min="7173" max="7173" width="3.42578125" style="2" customWidth="1"/>
    <col min="7174" max="7174" width="4" style="2" customWidth="1"/>
    <col min="7175" max="7175" width="3.7109375" style="2" customWidth="1"/>
    <col min="7176" max="7176" width="3.42578125" style="2" customWidth="1"/>
    <col min="7177" max="7177" width="3.85546875" style="2" customWidth="1"/>
    <col min="7178" max="7178" width="3.42578125" style="2" customWidth="1"/>
    <col min="7179" max="7179" width="3.7109375" style="2" customWidth="1"/>
    <col min="7180" max="7180" width="3.28515625" style="2" customWidth="1"/>
    <col min="7181" max="7181" width="4.7109375" style="2" customWidth="1"/>
    <col min="7182" max="7182" width="3.42578125" style="2" customWidth="1"/>
    <col min="7183" max="7183" width="3.140625" style="2" customWidth="1"/>
    <col min="7184" max="7184" width="3.42578125" style="2" customWidth="1"/>
    <col min="7185" max="7186" width="3.7109375" style="2" customWidth="1"/>
    <col min="7187" max="7188" width="3.42578125" style="2" customWidth="1"/>
    <col min="7189" max="7189" width="4.140625" style="2" customWidth="1"/>
    <col min="7190" max="7190" width="3.7109375" style="2" customWidth="1"/>
    <col min="7191" max="7191" width="3.85546875" style="2" customWidth="1"/>
    <col min="7192" max="7192" width="3.42578125" style="2" customWidth="1"/>
    <col min="7193" max="7193" width="4" style="2" customWidth="1"/>
    <col min="7194" max="7194" width="3" style="2" customWidth="1"/>
    <col min="7195" max="7196" width="3.42578125" style="2" customWidth="1"/>
    <col min="7197" max="7197" width="3.7109375" style="2" customWidth="1"/>
    <col min="7198" max="7198" width="3" style="2" customWidth="1"/>
    <col min="7199" max="7199" width="3.85546875" style="2" customWidth="1"/>
    <col min="7200" max="7200" width="4" style="2" customWidth="1"/>
    <col min="7201" max="7201" width="3.85546875" style="2" customWidth="1"/>
    <col min="7202" max="7202" width="4" style="2" customWidth="1"/>
    <col min="7203" max="7425" width="5.42578125" style="2"/>
    <col min="7426" max="7426" width="4.140625" style="2" customWidth="1"/>
    <col min="7427" max="7427" width="26.28515625" style="2" customWidth="1"/>
    <col min="7428" max="7428" width="4.140625" style="2" customWidth="1"/>
    <col min="7429" max="7429" width="3.42578125" style="2" customWidth="1"/>
    <col min="7430" max="7430" width="4" style="2" customWidth="1"/>
    <col min="7431" max="7431" width="3.7109375" style="2" customWidth="1"/>
    <col min="7432" max="7432" width="3.42578125" style="2" customWidth="1"/>
    <col min="7433" max="7433" width="3.85546875" style="2" customWidth="1"/>
    <col min="7434" max="7434" width="3.42578125" style="2" customWidth="1"/>
    <col min="7435" max="7435" width="3.7109375" style="2" customWidth="1"/>
    <col min="7436" max="7436" width="3.28515625" style="2" customWidth="1"/>
    <col min="7437" max="7437" width="4.7109375" style="2" customWidth="1"/>
    <col min="7438" max="7438" width="3.42578125" style="2" customWidth="1"/>
    <col min="7439" max="7439" width="3.140625" style="2" customWidth="1"/>
    <col min="7440" max="7440" width="3.42578125" style="2" customWidth="1"/>
    <col min="7441" max="7442" width="3.7109375" style="2" customWidth="1"/>
    <col min="7443" max="7444" width="3.42578125" style="2" customWidth="1"/>
    <col min="7445" max="7445" width="4.140625" style="2" customWidth="1"/>
    <col min="7446" max="7446" width="3.7109375" style="2" customWidth="1"/>
    <col min="7447" max="7447" width="3.85546875" style="2" customWidth="1"/>
    <col min="7448" max="7448" width="3.42578125" style="2" customWidth="1"/>
    <col min="7449" max="7449" width="4" style="2" customWidth="1"/>
    <col min="7450" max="7450" width="3" style="2" customWidth="1"/>
    <col min="7451" max="7452" width="3.42578125" style="2" customWidth="1"/>
    <col min="7453" max="7453" width="3.7109375" style="2" customWidth="1"/>
    <col min="7454" max="7454" width="3" style="2" customWidth="1"/>
    <col min="7455" max="7455" width="3.85546875" style="2" customWidth="1"/>
    <col min="7456" max="7456" width="4" style="2" customWidth="1"/>
    <col min="7457" max="7457" width="3.85546875" style="2" customWidth="1"/>
    <col min="7458" max="7458" width="4" style="2" customWidth="1"/>
    <col min="7459" max="7681" width="5.42578125" style="2"/>
    <col min="7682" max="7682" width="4.140625" style="2" customWidth="1"/>
    <col min="7683" max="7683" width="26.28515625" style="2" customWidth="1"/>
    <col min="7684" max="7684" width="4.140625" style="2" customWidth="1"/>
    <col min="7685" max="7685" width="3.42578125" style="2" customWidth="1"/>
    <col min="7686" max="7686" width="4" style="2" customWidth="1"/>
    <col min="7687" max="7687" width="3.7109375" style="2" customWidth="1"/>
    <col min="7688" max="7688" width="3.42578125" style="2" customWidth="1"/>
    <col min="7689" max="7689" width="3.85546875" style="2" customWidth="1"/>
    <col min="7690" max="7690" width="3.42578125" style="2" customWidth="1"/>
    <col min="7691" max="7691" width="3.7109375" style="2" customWidth="1"/>
    <col min="7692" max="7692" width="3.28515625" style="2" customWidth="1"/>
    <col min="7693" max="7693" width="4.7109375" style="2" customWidth="1"/>
    <col min="7694" max="7694" width="3.42578125" style="2" customWidth="1"/>
    <col min="7695" max="7695" width="3.140625" style="2" customWidth="1"/>
    <col min="7696" max="7696" width="3.42578125" style="2" customWidth="1"/>
    <col min="7697" max="7698" width="3.7109375" style="2" customWidth="1"/>
    <col min="7699" max="7700" width="3.42578125" style="2" customWidth="1"/>
    <col min="7701" max="7701" width="4.140625" style="2" customWidth="1"/>
    <col min="7702" max="7702" width="3.7109375" style="2" customWidth="1"/>
    <col min="7703" max="7703" width="3.85546875" style="2" customWidth="1"/>
    <col min="7704" max="7704" width="3.42578125" style="2" customWidth="1"/>
    <col min="7705" max="7705" width="4" style="2" customWidth="1"/>
    <col min="7706" max="7706" width="3" style="2" customWidth="1"/>
    <col min="7707" max="7708" width="3.42578125" style="2" customWidth="1"/>
    <col min="7709" max="7709" width="3.7109375" style="2" customWidth="1"/>
    <col min="7710" max="7710" width="3" style="2" customWidth="1"/>
    <col min="7711" max="7711" width="3.85546875" style="2" customWidth="1"/>
    <col min="7712" max="7712" width="4" style="2" customWidth="1"/>
    <col min="7713" max="7713" width="3.85546875" style="2" customWidth="1"/>
    <col min="7714" max="7714" width="4" style="2" customWidth="1"/>
    <col min="7715" max="7937" width="5.42578125" style="2"/>
    <col min="7938" max="7938" width="4.140625" style="2" customWidth="1"/>
    <col min="7939" max="7939" width="26.28515625" style="2" customWidth="1"/>
    <col min="7940" max="7940" width="4.140625" style="2" customWidth="1"/>
    <col min="7941" max="7941" width="3.42578125" style="2" customWidth="1"/>
    <col min="7942" max="7942" width="4" style="2" customWidth="1"/>
    <col min="7943" max="7943" width="3.7109375" style="2" customWidth="1"/>
    <col min="7944" max="7944" width="3.42578125" style="2" customWidth="1"/>
    <col min="7945" max="7945" width="3.85546875" style="2" customWidth="1"/>
    <col min="7946" max="7946" width="3.42578125" style="2" customWidth="1"/>
    <col min="7947" max="7947" width="3.7109375" style="2" customWidth="1"/>
    <col min="7948" max="7948" width="3.28515625" style="2" customWidth="1"/>
    <col min="7949" max="7949" width="4.7109375" style="2" customWidth="1"/>
    <col min="7950" max="7950" width="3.42578125" style="2" customWidth="1"/>
    <col min="7951" max="7951" width="3.140625" style="2" customWidth="1"/>
    <col min="7952" max="7952" width="3.42578125" style="2" customWidth="1"/>
    <col min="7953" max="7954" width="3.7109375" style="2" customWidth="1"/>
    <col min="7955" max="7956" width="3.42578125" style="2" customWidth="1"/>
    <col min="7957" max="7957" width="4.140625" style="2" customWidth="1"/>
    <col min="7958" max="7958" width="3.7109375" style="2" customWidth="1"/>
    <col min="7959" max="7959" width="3.85546875" style="2" customWidth="1"/>
    <col min="7960" max="7960" width="3.42578125" style="2" customWidth="1"/>
    <col min="7961" max="7961" width="4" style="2" customWidth="1"/>
    <col min="7962" max="7962" width="3" style="2" customWidth="1"/>
    <col min="7963" max="7964" width="3.42578125" style="2" customWidth="1"/>
    <col min="7965" max="7965" width="3.7109375" style="2" customWidth="1"/>
    <col min="7966" max="7966" width="3" style="2" customWidth="1"/>
    <col min="7967" max="7967" width="3.85546875" style="2" customWidth="1"/>
    <col min="7968" max="7968" width="4" style="2" customWidth="1"/>
    <col min="7969" max="7969" width="3.85546875" style="2" customWidth="1"/>
    <col min="7970" max="7970" width="4" style="2" customWidth="1"/>
    <col min="7971" max="8193" width="5.42578125" style="2"/>
    <col min="8194" max="8194" width="4.140625" style="2" customWidth="1"/>
    <col min="8195" max="8195" width="26.28515625" style="2" customWidth="1"/>
    <col min="8196" max="8196" width="4.140625" style="2" customWidth="1"/>
    <col min="8197" max="8197" width="3.42578125" style="2" customWidth="1"/>
    <col min="8198" max="8198" width="4" style="2" customWidth="1"/>
    <col min="8199" max="8199" width="3.7109375" style="2" customWidth="1"/>
    <col min="8200" max="8200" width="3.42578125" style="2" customWidth="1"/>
    <col min="8201" max="8201" width="3.85546875" style="2" customWidth="1"/>
    <col min="8202" max="8202" width="3.42578125" style="2" customWidth="1"/>
    <col min="8203" max="8203" width="3.7109375" style="2" customWidth="1"/>
    <col min="8204" max="8204" width="3.28515625" style="2" customWidth="1"/>
    <col min="8205" max="8205" width="4.7109375" style="2" customWidth="1"/>
    <col min="8206" max="8206" width="3.42578125" style="2" customWidth="1"/>
    <col min="8207" max="8207" width="3.140625" style="2" customWidth="1"/>
    <col min="8208" max="8208" width="3.42578125" style="2" customWidth="1"/>
    <col min="8209" max="8210" width="3.7109375" style="2" customWidth="1"/>
    <col min="8211" max="8212" width="3.42578125" style="2" customWidth="1"/>
    <col min="8213" max="8213" width="4.140625" style="2" customWidth="1"/>
    <col min="8214" max="8214" width="3.7109375" style="2" customWidth="1"/>
    <col min="8215" max="8215" width="3.85546875" style="2" customWidth="1"/>
    <col min="8216" max="8216" width="3.42578125" style="2" customWidth="1"/>
    <col min="8217" max="8217" width="4" style="2" customWidth="1"/>
    <col min="8218" max="8218" width="3" style="2" customWidth="1"/>
    <col min="8219" max="8220" width="3.42578125" style="2" customWidth="1"/>
    <col min="8221" max="8221" width="3.7109375" style="2" customWidth="1"/>
    <col min="8222" max="8222" width="3" style="2" customWidth="1"/>
    <col min="8223" max="8223" width="3.85546875" style="2" customWidth="1"/>
    <col min="8224" max="8224" width="4" style="2" customWidth="1"/>
    <col min="8225" max="8225" width="3.85546875" style="2" customWidth="1"/>
    <col min="8226" max="8226" width="4" style="2" customWidth="1"/>
    <col min="8227" max="8449" width="5.42578125" style="2"/>
    <col min="8450" max="8450" width="4.140625" style="2" customWidth="1"/>
    <col min="8451" max="8451" width="26.28515625" style="2" customWidth="1"/>
    <col min="8452" max="8452" width="4.140625" style="2" customWidth="1"/>
    <col min="8453" max="8453" width="3.42578125" style="2" customWidth="1"/>
    <col min="8454" max="8454" width="4" style="2" customWidth="1"/>
    <col min="8455" max="8455" width="3.7109375" style="2" customWidth="1"/>
    <col min="8456" max="8456" width="3.42578125" style="2" customWidth="1"/>
    <col min="8457" max="8457" width="3.85546875" style="2" customWidth="1"/>
    <col min="8458" max="8458" width="3.42578125" style="2" customWidth="1"/>
    <col min="8459" max="8459" width="3.7109375" style="2" customWidth="1"/>
    <col min="8460" max="8460" width="3.28515625" style="2" customWidth="1"/>
    <col min="8461" max="8461" width="4.7109375" style="2" customWidth="1"/>
    <col min="8462" max="8462" width="3.42578125" style="2" customWidth="1"/>
    <col min="8463" max="8463" width="3.140625" style="2" customWidth="1"/>
    <col min="8464" max="8464" width="3.42578125" style="2" customWidth="1"/>
    <col min="8465" max="8466" width="3.7109375" style="2" customWidth="1"/>
    <col min="8467" max="8468" width="3.42578125" style="2" customWidth="1"/>
    <col min="8469" max="8469" width="4.140625" style="2" customWidth="1"/>
    <col min="8470" max="8470" width="3.7109375" style="2" customWidth="1"/>
    <col min="8471" max="8471" width="3.85546875" style="2" customWidth="1"/>
    <col min="8472" max="8472" width="3.42578125" style="2" customWidth="1"/>
    <col min="8473" max="8473" width="4" style="2" customWidth="1"/>
    <col min="8474" max="8474" width="3" style="2" customWidth="1"/>
    <col min="8475" max="8476" width="3.42578125" style="2" customWidth="1"/>
    <col min="8477" max="8477" width="3.7109375" style="2" customWidth="1"/>
    <col min="8478" max="8478" width="3" style="2" customWidth="1"/>
    <col min="8479" max="8479" width="3.85546875" style="2" customWidth="1"/>
    <col min="8480" max="8480" width="4" style="2" customWidth="1"/>
    <col min="8481" max="8481" width="3.85546875" style="2" customWidth="1"/>
    <col min="8482" max="8482" width="4" style="2" customWidth="1"/>
    <col min="8483" max="8705" width="5.42578125" style="2"/>
    <col min="8706" max="8706" width="4.140625" style="2" customWidth="1"/>
    <col min="8707" max="8707" width="26.28515625" style="2" customWidth="1"/>
    <col min="8708" max="8708" width="4.140625" style="2" customWidth="1"/>
    <col min="8709" max="8709" width="3.42578125" style="2" customWidth="1"/>
    <col min="8710" max="8710" width="4" style="2" customWidth="1"/>
    <col min="8711" max="8711" width="3.7109375" style="2" customWidth="1"/>
    <col min="8712" max="8712" width="3.42578125" style="2" customWidth="1"/>
    <col min="8713" max="8713" width="3.85546875" style="2" customWidth="1"/>
    <col min="8714" max="8714" width="3.42578125" style="2" customWidth="1"/>
    <col min="8715" max="8715" width="3.7109375" style="2" customWidth="1"/>
    <col min="8716" max="8716" width="3.28515625" style="2" customWidth="1"/>
    <col min="8717" max="8717" width="4.7109375" style="2" customWidth="1"/>
    <col min="8718" max="8718" width="3.42578125" style="2" customWidth="1"/>
    <col min="8719" max="8719" width="3.140625" style="2" customWidth="1"/>
    <col min="8720" max="8720" width="3.42578125" style="2" customWidth="1"/>
    <col min="8721" max="8722" width="3.7109375" style="2" customWidth="1"/>
    <col min="8723" max="8724" width="3.42578125" style="2" customWidth="1"/>
    <col min="8725" max="8725" width="4.140625" style="2" customWidth="1"/>
    <col min="8726" max="8726" width="3.7109375" style="2" customWidth="1"/>
    <col min="8727" max="8727" width="3.85546875" style="2" customWidth="1"/>
    <col min="8728" max="8728" width="3.42578125" style="2" customWidth="1"/>
    <col min="8729" max="8729" width="4" style="2" customWidth="1"/>
    <col min="8730" max="8730" width="3" style="2" customWidth="1"/>
    <col min="8731" max="8732" width="3.42578125" style="2" customWidth="1"/>
    <col min="8733" max="8733" width="3.7109375" style="2" customWidth="1"/>
    <col min="8734" max="8734" width="3" style="2" customWidth="1"/>
    <col min="8735" max="8735" width="3.85546875" style="2" customWidth="1"/>
    <col min="8736" max="8736" width="4" style="2" customWidth="1"/>
    <col min="8737" max="8737" width="3.85546875" style="2" customWidth="1"/>
    <col min="8738" max="8738" width="4" style="2" customWidth="1"/>
    <col min="8739" max="8961" width="5.42578125" style="2"/>
    <col min="8962" max="8962" width="4.140625" style="2" customWidth="1"/>
    <col min="8963" max="8963" width="26.28515625" style="2" customWidth="1"/>
    <col min="8964" max="8964" width="4.140625" style="2" customWidth="1"/>
    <col min="8965" max="8965" width="3.42578125" style="2" customWidth="1"/>
    <col min="8966" max="8966" width="4" style="2" customWidth="1"/>
    <col min="8967" max="8967" width="3.7109375" style="2" customWidth="1"/>
    <col min="8968" max="8968" width="3.42578125" style="2" customWidth="1"/>
    <col min="8969" max="8969" width="3.85546875" style="2" customWidth="1"/>
    <col min="8970" max="8970" width="3.42578125" style="2" customWidth="1"/>
    <col min="8971" max="8971" width="3.7109375" style="2" customWidth="1"/>
    <col min="8972" max="8972" width="3.28515625" style="2" customWidth="1"/>
    <col min="8973" max="8973" width="4.7109375" style="2" customWidth="1"/>
    <col min="8974" max="8974" width="3.42578125" style="2" customWidth="1"/>
    <col min="8975" max="8975" width="3.140625" style="2" customWidth="1"/>
    <col min="8976" max="8976" width="3.42578125" style="2" customWidth="1"/>
    <col min="8977" max="8978" width="3.7109375" style="2" customWidth="1"/>
    <col min="8979" max="8980" width="3.42578125" style="2" customWidth="1"/>
    <col min="8981" max="8981" width="4.140625" style="2" customWidth="1"/>
    <col min="8982" max="8982" width="3.7109375" style="2" customWidth="1"/>
    <col min="8983" max="8983" width="3.85546875" style="2" customWidth="1"/>
    <col min="8984" max="8984" width="3.42578125" style="2" customWidth="1"/>
    <col min="8985" max="8985" width="4" style="2" customWidth="1"/>
    <col min="8986" max="8986" width="3" style="2" customWidth="1"/>
    <col min="8987" max="8988" width="3.42578125" style="2" customWidth="1"/>
    <col min="8989" max="8989" width="3.7109375" style="2" customWidth="1"/>
    <col min="8990" max="8990" width="3" style="2" customWidth="1"/>
    <col min="8991" max="8991" width="3.85546875" style="2" customWidth="1"/>
    <col min="8992" max="8992" width="4" style="2" customWidth="1"/>
    <col min="8993" max="8993" width="3.85546875" style="2" customWidth="1"/>
    <col min="8994" max="8994" width="4" style="2" customWidth="1"/>
    <col min="8995" max="9217" width="5.42578125" style="2"/>
    <col min="9218" max="9218" width="4.140625" style="2" customWidth="1"/>
    <col min="9219" max="9219" width="26.28515625" style="2" customWidth="1"/>
    <col min="9220" max="9220" width="4.140625" style="2" customWidth="1"/>
    <col min="9221" max="9221" width="3.42578125" style="2" customWidth="1"/>
    <col min="9222" max="9222" width="4" style="2" customWidth="1"/>
    <col min="9223" max="9223" width="3.7109375" style="2" customWidth="1"/>
    <col min="9224" max="9224" width="3.42578125" style="2" customWidth="1"/>
    <col min="9225" max="9225" width="3.85546875" style="2" customWidth="1"/>
    <col min="9226" max="9226" width="3.42578125" style="2" customWidth="1"/>
    <col min="9227" max="9227" width="3.7109375" style="2" customWidth="1"/>
    <col min="9228" max="9228" width="3.28515625" style="2" customWidth="1"/>
    <col min="9229" max="9229" width="4.7109375" style="2" customWidth="1"/>
    <col min="9230" max="9230" width="3.42578125" style="2" customWidth="1"/>
    <col min="9231" max="9231" width="3.140625" style="2" customWidth="1"/>
    <col min="9232" max="9232" width="3.42578125" style="2" customWidth="1"/>
    <col min="9233" max="9234" width="3.7109375" style="2" customWidth="1"/>
    <col min="9235" max="9236" width="3.42578125" style="2" customWidth="1"/>
    <col min="9237" max="9237" width="4.140625" style="2" customWidth="1"/>
    <col min="9238" max="9238" width="3.7109375" style="2" customWidth="1"/>
    <col min="9239" max="9239" width="3.85546875" style="2" customWidth="1"/>
    <col min="9240" max="9240" width="3.42578125" style="2" customWidth="1"/>
    <col min="9241" max="9241" width="4" style="2" customWidth="1"/>
    <col min="9242" max="9242" width="3" style="2" customWidth="1"/>
    <col min="9243" max="9244" width="3.42578125" style="2" customWidth="1"/>
    <col min="9245" max="9245" width="3.7109375" style="2" customWidth="1"/>
    <col min="9246" max="9246" width="3" style="2" customWidth="1"/>
    <col min="9247" max="9247" width="3.85546875" style="2" customWidth="1"/>
    <col min="9248" max="9248" width="4" style="2" customWidth="1"/>
    <col min="9249" max="9249" width="3.85546875" style="2" customWidth="1"/>
    <col min="9250" max="9250" width="4" style="2" customWidth="1"/>
    <col min="9251" max="9473" width="5.42578125" style="2"/>
    <col min="9474" max="9474" width="4.140625" style="2" customWidth="1"/>
    <col min="9475" max="9475" width="26.28515625" style="2" customWidth="1"/>
    <col min="9476" max="9476" width="4.140625" style="2" customWidth="1"/>
    <col min="9477" max="9477" width="3.42578125" style="2" customWidth="1"/>
    <col min="9478" max="9478" width="4" style="2" customWidth="1"/>
    <col min="9479" max="9479" width="3.7109375" style="2" customWidth="1"/>
    <col min="9480" max="9480" width="3.42578125" style="2" customWidth="1"/>
    <col min="9481" max="9481" width="3.85546875" style="2" customWidth="1"/>
    <col min="9482" max="9482" width="3.42578125" style="2" customWidth="1"/>
    <col min="9483" max="9483" width="3.7109375" style="2" customWidth="1"/>
    <col min="9484" max="9484" width="3.28515625" style="2" customWidth="1"/>
    <col min="9485" max="9485" width="4.7109375" style="2" customWidth="1"/>
    <col min="9486" max="9486" width="3.42578125" style="2" customWidth="1"/>
    <col min="9487" max="9487" width="3.140625" style="2" customWidth="1"/>
    <col min="9488" max="9488" width="3.42578125" style="2" customWidth="1"/>
    <col min="9489" max="9490" width="3.7109375" style="2" customWidth="1"/>
    <col min="9491" max="9492" width="3.42578125" style="2" customWidth="1"/>
    <col min="9493" max="9493" width="4.140625" style="2" customWidth="1"/>
    <col min="9494" max="9494" width="3.7109375" style="2" customWidth="1"/>
    <col min="9495" max="9495" width="3.85546875" style="2" customWidth="1"/>
    <col min="9496" max="9496" width="3.42578125" style="2" customWidth="1"/>
    <col min="9497" max="9497" width="4" style="2" customWidth="1"/>
    <col min="9498" max="9498" width="3" style="2" customWidth="1"/>
    <col min="9499" max="9500" width="3.42578125" style="2" customWidth="1"/>
    <col min="9501" max="9501" width="3.7109375" style="2" customWidth="1"/>
    <col min="9502" max="9502" width="3" style="2" customWidth="1"/>
    <col min="9503" max="9503" width="3.85546875" style="2" customWidth="1"/>
    <col min="9504" max="9504" width="4" style="2" customWidth="1"/>
    <col min="9505" max="9505" width="3.85546875" style="2" customWidth="1"/>
    <col min="9506" max="9506" width="4" style="2" customWidth="1"/>
    <col min="9507" max="9729" width="5.42578125" style="2"/>
    <col min="9730" max="9730" width="4.140625" style="2" customWidth="1"/>
    <col min="9731" max="9731" width="26.28515625" style="2" customWidth="1"/>
    <col min="9732" max="9732" width="4.140625" style="2" customWidth="1"/>
    <col min="9733" max="9733" width="3.42578125" style="2" customWidth="1"/>
    <col min="9734" max="9734" width="4" style="2" customWidth="1"/>
    <col min="9735" max="9735" width="3.7109375" style="2" customWidth="1"/>
    <col min="9736" max="9736" width="3.42578125" style="2" customWidth="1"/>
    <col min="9737" max="9737" width="3.85546875" style="2" customWidth="1"/>
    <col min="9738" max="9738" width="3.42578125" style="2" customWidth="1"/>
    <col min="9739" max="9739" width="3.7109375" style="2" customWidth="1"/>
    <col min="9740" max="9740" width="3.28515625" style="2" customWidth="1"/>
    <col min="9741" max="9741" width="4.7109375" style="2" customWidth="1"/>
    <col min="9742" max="9742" width="3.42578125" style="2" customWidth="1"/>
    <col min="9743" max="9743" width="3.140625" style="2" customWidth="1"/>
    <col min="9744" max="9744" width="3.42578125" style="2" customWidth="1"/>
    <col min="9745" max="9746" width="3.7109375" style="2" customWidth="1"/>
    <col min="9747" max="9748" width="3.42578125" style="2" customWidth="1"/>
    <col min="9749" max="9749" width="4.140625" style="2" customWidth="1"/>
    <col min="9750" max="9750" width="3.7109375" style="2" customWidth="1"/>
    <col min="9751" max="9751" width="3.85546875" style="2" customWidth="1"/>
    <col min="9752" max="9752" width="3.42578125" style="2" customWidth="1"/>
    <col min="9753" max="9753" width="4" style="2" customWidth="1"/>
    <col min="9754" max="9754" width="3" style="2" customWidth="1"/>
    <col min="9755" max="9756" width="3.42578125" style="2" customWidth="1"/>
    <col min="9757" max="9757" width="3.7109375" style="2" customWidth="1"/>
    <col min="9758" max="9758" width="3" style="2" customWidth="1"/>
    <col min="9759" max="9759" width="3.85546875" style="2" customWidth="1"/>
    <col min="9760" max="9760" width="4" style="2" customWidth="1"/>
    <col min="9761" max="9761" width="3.85546875" style="2" customWidth="1"/>
    <col min="9762" max="9762" width="4" style="2" customWidth="1"/>
    <col min="9763" max="9985" width="5.42578125" style="2"/>
    <col min="9986" max="9986" width="4.140625" style="2" customWidth="1"/>
    <col min="9987" max="9987" width="26.28515625" style="2" customWidth="1"/>
    <col min="9988" max="9988" width="4.140625" style="2" customWidth="1"/>
    <col min="9989" max="9989" width="3.42578125" style="2" customWidth="1"/>
    <col min="9990" max="9990" width="4" style="2" customWidth="1"/>
    <col min="9991" max="9991" width="3.7109375" style="2" customWidth="1"/>
    <col min="9992" max="9992" width="3.42578125" style="2" customWidth="1"/>
    <col min="9993" max="9993" width="3.85546875" style="2" customWidth="1"/>
    <col min="9994" max="9994" width="3.42578125" style="2" customWidth="1"/>
    <col min="9995" max="9995" width="3.7109375" style="2" customWidth="1"/>
    <col min="9996" max="9996" width="3.28515625" style="2" customWidth="1"/>
    <col min="9997" max="9997" width="4.7109375" style="2" customWidth="1"/>
    <col min="9998" max="9998" width="3.42578125" style="2" customWidth="1"/>
    <col min="9999" max="9999" width="3.140625" style="2" customWidth="1"/>
    <col min="10000" max="10000" width="3.42578125" style="2" customWidth="1"/>
    <col min="10001" max="10002" width="3.7109375" style="2" customWidth="1"/>
    <col min="10003" max="10004" width="3.42578125" style="2" customWidth="1"/>
    <col min="10005" max="10005" width="4.140625" style="2" customWidth="1"/>
    <col min="10006" max="10006" width="3.7109375" style="2" customWidth="1"/>
    <col min="10007" max="10007" width="3.85546875" style="2" customWidth="1"/>
    <col min="10008" max="10008" width="3.42578125" style="2" customWidth="1"/>
    <col min="10009" max="10009" width="4" style="2" customWidth="1"/>
    <col min="10010" max="10010" width="3" style="2" customWidth="1"/>
    <col min="10011" max="10012" width="3.42578125" style="2" customWidth="1"/>
    <col min="10013" max="10013" width="3.7109375" style="2" customWidth="1"/>
    <col min="10014" max="10014" width="3" style="2" customWidth="1"/>
    <col min="10015" max="10015" width="3.85546875" style="2" customWidth="1"/>
    <col min="10016" max="10016" width="4" style="2" customWidth="1"/>
    <col min="10017" max="10017" width="3.85546875" style="2" customWidth="1"/>
    <col min="10018" max="10018" width="4" style="2" customWidth="1"/>
    <col min="10019" max="10241" width="5.42578125" style="2"/>
    <col min="10242" max="10242" width="4.140625" style="2" customWidth="1"/>
    <col min="10243" max="10243" width="26.28515625" style="2" customWidth="1"/>
    <col min="10244" max="10244" width="4.140625" style="2" customWidth="1"/>
    <col min="10245" max="10245" width="3.42578125" style="2" customWidth="1"/>
    <col min="10246" max="10246" width="4" style="2" customWidth="1"/>
    <col min="10247" max="10247" width="3.7109375" style="2" customWidth="1"/>
    <col min="10248" max="10248" width="3.42578125" style="2" customWidth="1"/>
    <col min="10249" max="10249" width="3.85546875" style="2" customWidth="1"/>
    <col min="10250" max="10250" width="3.42578125" style="2" customWidth="1"/>
    <col min="10251" max="10251" width="3.7109375" style="2" customWidth="1"/>
    <col min="10252" max="10252" width="3.28515625" style="2" customWidth="1"/>
    <col min="10253" max="10253" width="4.7109375" style="2" customWidth="1"/>
    <col min="10254" max="10254" width="3.42578125" style="2" customWidth="1"/>
    <col min="10255" max="10255" width="3.140625" style="2" customWidth="1"/>
    <col min="10256" max="10256" width="3.42578125" style="2" customWidth="1"/>
    <col min="10257" max="10258" width="3.7109375" style="2" customWidth="1"/>
    <col min="10259" max="10260" width="3.42578125" style="2" customWidth="1"/>
    <col min="10261" max="10261" width="4.140625" style="2" customWidth="1"/>
    <col min="10262" max="10262" width="3.7109375" style="2" customWidth="1"/>
    <col min="10263" max="10263" width="3.85546875" style="2" customWidth="1"/>
    <col min="10264" max="10264" width="3.42578125" style="2" customWidth="1"/>
    <col min="10265" max="10265" width="4" style="2" customWidth="1"/>
    <col min="10266" max="10266" width="3" style="2" customWidth="1"/>
    <col min="10267" max="10268" width="3.42578125" style="2" customWidth="1"/>
    <col min="10269" max="10269" width="3.7109375" style="2" customWidth="1"/>
    <col min="10270" max="10270" width="3" style="2" customWidth="1"/>
    <col min="10271" max="10271" width="3.85546875" style="2" customWidth="1"/>
    <col min="10272" max="10272" width="4" style="2" customWidth="1"/>
    <col min="10273" max="10273" width="3.85546875" style="2" customWidth="1"/>
    <col min="10274" max="10274" width="4" style="2" customWidth="1"/>
    <col min="10275" max="10497" width="5.42578125" style="2"/>
    <col min="10498" max="10498" width="4.140625" style="2" customWidth="1"/>
    <col min="10499" max="10499" width="26.28515625" style="2" customWidth="1"/>
    <col min="10500" max="10500" width="4.140625" style="2" customWidth="1"/>
    <col min="10501" max="10501" width="3.42578125" style="2" customWidth="1"/>
    <col min="10502" max="10502" width="4" style="2" customWidth="1"/>
    <col min="10503" max="10503" width="3.7109375" style="2" customWidth="1"/>
    <col min="10504" max="10504" width="3.42578125" style="2" customWidth="1"/>
    <col min="10505" max="10505" width="3.85546875" style="2" customWidth="1"/>
    <col min="10506" max="10506" width="3.42578125" style="2" customWidth="1"/>
    <col min="10507" max="10507" width="3.7109375" style="2" customWidth="1"/>
    <col min="10508" max="10508" width="3.28515625" style="2" customWidth="1"/>
    <col min="10509" max="10509" width="4.7109375" style="2" customWidth="1"/>
    <col min="10510" max="10510" width="3.42578125" style="2" customWidth="1"/>
    <col min="10511" max="10511" width="3.140625" style="2" customWidth="1"/>
    <col min="10512" max="10512" width="3.42578125" style="2" customWidth="1"/>
    <col min="10513" max="10514" width="3.7109375" style="2" customWidth="1"/>
    <col min="10515" max="10516" width="3.42578125" style="2" customWidth="1"/>
    <col min="10517" max="10517" width="4.140625" style="2" customWidth="1"/>
    <col min="10518" max="10518" width="3.7109375" style="2" customWidth="1"/>
    <col min="10519" max="10519" width="3.85546875" style="2" customWidth="1"/>
    <col min="10520" max="10520" width="3.42578125" style="2" customWidth="1"/>
    <col min="10521" max="10521" width="4" style="2" customWidth="1"/>
    <col min="10522" max="10522" width="3" style="2" customWidth="1"/>
    <col min="10523" max="10524" width="3.42578125" style="2" customWidth="1"/>
    <col min="10525" max="10525" width="3.7109375" style="2" customWidth="1"/>
    <col min="10526" max="10526" width="3" style="2" customWidth="1"/>
    <col min="10527" max="10527" width="3.85546875" style="2" customWidth="1"/>
    <col min="10528" max="10528" width="4" style="2" customWidth="1"/>
    <col min="10529" max="10529" width="3.85546875" style="2" customWidth="1"/>
    <col min="10530" max="10530" width="4" style="2" customWidth="1"/>
    <col min="10531" max="10753" width="5.42578125" style="2"/>
    <col min="10754" max="10754" width="4.140625" style="2" customWidth="1"/>
    <col min="10755" max="10755" width="26.28515625" style="2" customWidth="1"/>
    <col min="10756" max="10756" width="4.140625" style="2" customWidth="1"/>
    <col min="10757" max="10757" width="3.42578125" style="2" customWidth="1"/>
    <col min="10758" max="10758" width="4" style="2" customWidth="1"/>
    <col min="10759" max="10759" width="3.7109375" style="2" customWidth="1"/>
    <col min="10760" max="10760" width="3.42578125" style="2" customWidth="1"/>
    <col min="10761" max="10761" width="3.85546875" style="2" customWidth="1"/>
    <col min="10762" max="10762" width="3.42578125" style="2" customWidth="1"/>
    <col min="10763" max="10763" width="3.7109375" style="2" customWidth="1"/>
    <col min="10764" max="10764" width="3.28515625" style="2" customWidth="1"/>
    <col min="10765" max="10765" width="4.7109375" style="2" customWidth="1"/>
    <col min="10766" max="10766" width="3.42578125" style="2" customWidth="1"/>
    <col min="10767" max="10767" width="3.140625" style="2" customWidth="1"/>
    <col min="10768" max="10768" width="3.42578125" style="2" customWidth="1"/>
    <col min="10769" max="10770" width="3.7109375" style="2" customWidth="1"/>
    <col min="10771" max="10772" width="3.42578125" style="2" customWidth="1"/>
    <col min="10773" max="10773" width="4.140625" style="2" customWidth="1"/>
    <col min="10774" max="10774" width="3.7109375" style="2" customWidth="1"/>
    <col min="10775" max="10775" width="3.85546875" style="2" customWidth="1"/>
    <col min="10776" max="10776" width="3.42578125" style="2" customWidth="1"/>
    <col min="10777" max="10777" width="4" style="2" customWidth="1"/>
    <col min="10778" max="10778" width="3" style="2" customWidth="1"/>
    <col min="10779" max="10780" width="3.42578125" style="2" customWidth="1"/>
    <col min="10781" max="10781" width="3.7109375" style="2" customWidth="1"/>
    <col min="10782" max="10782" width="3" style="2" customWidth="1"/>
    <col min="10783" max="10783" width="3.85546875" style="2" customWidth="1"/>
    <col min="10784" max="10784" width="4" style="2" customWidth="1"/>
    <col min="10785" max="10785" width="3.85546875" style="2" customWidth="1"/>
    <col min="10786" max="10786" width="4" style="2" customWidth="1"/>
    <col min="10787" max="11009" width="5.42578125" style="2"/>
    <col min="11010" max="11010" width="4.140625" style="2" customWidth="1"/>
    <col min="11011" max="11011" width="26.28515625" style="2" customWidth="1"/>
    <col min="11012" max="11012" width="4.140625" style="2" customWidth="1"/>
    <col min="11013" max="11013" width="3.42578125" style="2" customWidth="1"/>
    <col min="11014" max="11014" width="4" style="2" customWidth="1"/>
    <col min="11015" max="11015" width="3.7109375" style="2" customWidth="1"/>
    <col min="11016" max="11016" width="3.42578125" style="2" customWidth="1"/>
    <col min="11017" max="11017" width="3.85546875" style="2" customWidth="1"/>
    <col min="11018" max="11018" width="3.42578125" style="2" customWidth="1"/>
    <col min="11019" max="11019" width="3.7109375" style="2" customWidth="1"/>
    <col min="11020" max="11020" width="3.28515625" style="2" customWidth="1"/>
    <col min="11021" max="11021" width="4.7109375" style="2" customWidth="1"/>
    <col min="11022" max="11022" width="3.42578125" style="2" customWidth="1"/>
    <col min="11023" max="11023" width="3.140625" style="2" customWidth="1"/>
    <col min="11024" max="11024" width="3.42578125" style="2" customWidth="1"/>
    <col min="11025" max="11026" width="3.7109375" style="2" customWidth="1"/>
    <col min="11027" max="11028" width="3.42578125" style="2" customWidth="1"/>
    <col min="11029" max="11029" width="4.140625" style="2" customWidth="1"/>
    <col min="11030" max="11030" width="3.7109375" style="2" customWidth="1"/>
    <col min="11031" max="11031" width="3.85546875" style="2" customWidth="1"/>
    <col min="11032" max="11032" width="3.42578125" style="2" customWidth="1"/>
    <col min="11033" max="11033" width="4" style="2" customWidth="1"/>
    <col min="11034" max="11034" width="3" style="2" customWidth="1"/>
    <col min="11035" max="11036" width="3.42578125" style="2" customWidth="1"/>
    <col min="11037" max="11037" width="3.7109375" style="2" customWidth="1"/>
    <col min="11038" max="11038" width="3" style="2" customWidth="1"/>
    <col min="11039" max="11039" width="3.85546875" style="2" customWidth="1"/>
    <col min="11040" max="11040" width="4" style="2" customWidth="1"/>
    <col min="11041" max="11041" width="3.85546875" style="2" customWidth="1"/>
    <col min="11042" max="11042" width="4" style="2" customWidth="1"/>
    <col min="11043" max="11265" width="5.42578125" style="2"/>
    <col min="11266" max="11266" width="4.140625" style="2" customWidth="1"/>
    <col min="11267" max="11267" width="26.28515625" style="2" customWidth="1"/>
    <col min="11268" max="11268" width="4.140625" style="2" customWidth="1"/>
    <col min="11269" max="11269" width="3.42578125" style="2" customWidth="1"/>
    <col min="11270" max="11270" width="4" style="2" customWidth="1"/>
    <col min="11271" max="11271" width="3.7109375" style="2" customWidth="1"/>
    <col min="11272" max="11272" width="3.42578125" style="2" customWidth="1"/>
    <col min="11273" max="11273" width="3.85546875" style="2" customWidth="1"/>
    <col min="11274" max="11274" width="3.42578125" style="2" customWidth="1"/>
    <col min="11275" max="11275" width="3.7109375" style="2" customWidth="1"/>
    <col min="11276" max="11276" width="3.28515625" style="2" customWidth="1"/>
    <col min="11277" max="11277" width="4.7109375" style="2" customWidth="1"/>
    <col min="11278" max="11278" width="3.42578125" style="2" customWidth="1"/>
    <col min="11279" max="11279" width="3.140625" style="2" customWidth="1"/>
    <col min="11280" max="11280" width="3.42578125" style="2" customWidth="1"/>
    <col min="11281" max="11282" width="3.7109375" style="2" customWidth="1"/>
    <col min="11283" max="11284" width="3.42578125" style="2" customWidth="1"/>
    <col min="11285" max="11285" width="4.140625" style="2" customWidth="1"/>
    <col min="11286" max="11286" width="3.7109375" style="2" customWidth="1"/>
    <col min="11287" max="11287" width="3.85546875" style="2" customWidth="1"/>
    <col min="11288" max="11288" width="3.42578125" style="2" customWidth="1"/>
    <col min="11289" max="11289" width="4" style="2" customWidth="1"/>
    <col min="11290" max="11290" width="3" style="2" customWidth="1"/>
    <col min="11291" max="11292" width="3.42578125" style="2" customWidth="1"/>
    <col min="11293" max="11293" width="3.7109375" style="2" customWidth="1"/>
    <col min="11294" max="11294" width="3" style="2" customWidth="1"/>
    <col min="11295" max="11295" width="3.85546875" style="2" customWidth="1"/>
    <col min="11296" max="11296" width="4" style="2" customWidth="1"/>
    <col min="11297" max="11297" width="3.85546875" style="2" customWidth="1"/>
    <col min="11298" max="11298" width="4" style="2" customWidth="1"/>
    <col min="11299" max="11521" width="5.42578125" style="2"/>
    <col min="11522" max="11522" width="4.140625" style="2" customWidth="1"/>
    <col min="11523" max="11523" width="26.28515625" style="2" customWidth="1"/>
    <col min="11524" max="11524" width="4.140625" style="2" customWidth="1"/>
    <col min="11525" max="11525" width="3.42578125" style="2" customWidth="1"/>
    <col min="11526" max="11526" width="4" style="2" customWidth="1"/>
    <col min="11527" max="11527" width="3.7109375" style="2" customWidth="1"/>
    <col min="11528" max="11528" width="3.42578125" style="2" customWidth="1"/>
    <col min="11529" max="11529" width="3.85546875" style="2" customWidth="1"/>
    <col min="11530" max="11530" width="3.42578125" style="2" customWidth="1"/>
    <col min="11531" max="11531" width="3.7109375" style="2" customWidth="1"/>
    <col min="11532" max="11532" width="3.28515625" style="2" customWidth="1"/>
    <col min="11533" max="11533" width="4.7109375" style="2" customWidth="1"/>
    <col min="11534" max="11534" width="3.42578125" style="2" customWidth="1"/>
    <col min="11535" max="11535" width="3.140625" style="2" customWidth="1"/>
    <col min="11536" max="11536" width="3.42578125" style="2" customWidth="1"/>
    <col min="11537" max="11538" width="3.7109375" style="2" customWidth="1"/>
    <col min="11539" max="11540" width="3.42578125" style="2" customWidth="1"/>
    <col min="11541" max="11541" width="4.140625" style="2" customWidth="1"/>
    <col min="11542" max="11542" width="3.7109375" style="2" customWidth="1"/>
    <col min="11543" max="11543" width="3.85546875" style="2" customWidth="1"/>
    <col min="11544" max="11544" width="3.42578125" style="2" customWidth="1"/>
    <col min="11545" max="11545" width="4" style="2" customWidth="1"/>
    <col min="11546" max="11546" width="3" style="2" customWidth="1"/>
    <col min="11547" max="11548" width="3.42578125" style="2" customWidth="1"/>
    <col min="11549" max="11549" width="3.7109375" style="2" customWidth="1"/>
    <col min="11550" max="11550" width="3" style="2" customWidth="1"/>
    <col min="11551" max="11551" width="3.85546875" style="2" customWidth="1"/>
    <col min="11552" max="11552" width="4" style="2" customWidth="1"/>
    <col min="11553" max="11553" width="3.85546875" style="2" customWidth="1"/>
    <col min="11554" max="11554" width="4" style="2" customWidth="1"/>
    <col min="11555" max="11777" width="5.42578125" style="2"/>
    <col min="11778" max="11778" width="4.140625" style="2" customWidth="1"/>
    <col min="11779" max="11779" width="26.28515625" style="2" customWidth="1"/>
    <col min="11780" max="11780" width="4.140625" style="2" customWidth="1"/>
    <col min="11781" max="11781" width="3.42578125" style="2" customWidth="1"/>
    <col min="11782" max="11782" width="4" style="2" customWidth="1"/>
    <col min="11783" max="11783" width="3.7109375" style="2" customWidth="1"/>
    <col min="11784" max="11784" width="3.42578125" style="2" customWidth="1"/>
    <col min="11785" max="11785" width="3.85546875" style="2" customWidth="1"/>
    <col min="11786" max="11786" width="3.42578125" style="2" customWidth="1"/>
    <col min="11787" max="11787" width="3.7109375" style="2" customWidth="1"/>
    <col min="11788" max="11788" width="3.28515625" style="2" customWidth="1"/>
    <col min="11789" max="11789" width="4.7109375" style="2" customWidth="1"/>
    <col min="11790" max="11790" width="3.42578125" style="2" customWidth="1"/>
    <col min="11791" max="11791" width="3.140625" style="2" customWidth="1"/>
    <col min="11792" max="11792" width="3.42578125" style="2" customWidth="1"/>
    <col min="11793" max="11794" width="3.7109375" style="2" customWidth="1"/>
    <col min="11795" max="11796" width="3.42578125" style="2" customWidth="1"/>
    <col min="11797" max="11797" width="4.140625" style="2" customWidth="1"/>
    <col min="11798" max="11798" width="3.7109375" style="2" customWidth="1"/>
    <col min="11799" max="11799" width="3.85546875" style="2" customWidth="1"/>
    <col min="11800" max="11800" width="3.42578125" style="2" customWidth="1"/>
    <col min="11801" max="11801" width="4" style="2" customWidth="1"/>
    <col min="11802" max="11802" width="3" style="2" customWidth="1"/>
    <col min="11803" max="11804" width="3.42578125" style="2" customWidth="1"/>
    <col min="11805" max="11805" width="3.7109375" style="2" customWidth="1"/>
    <col min="11806" max="11806" width="3" style="2" customWidth="1"/>
    <col min="11807" max="11807" width="3.85546875" style="2" customWidth="1"/>
    <col min="11808" max="11808" width="4" style="2" customWidth="1"/>
    <col min="11809" max="11809" width="3.85546875" style="2" customWidth="1"/>
    <col min="11810" max="11810" width="4" style="2" customWidth="1"/>
    <col min="11811" max="12033" width="5.42578125" style="2"/>
    <col min="12034" max="12034" width="4.140625" style="2" customWidth="1"/>
    <col min="12035" max="12035" width="26.28515625" style="2" customWidth="1"/>
    <col min="12036" max="12036" width="4.140625" style="2" customWidth="1"/>
    <col min="12037" max="12037" width="3.42578125" style="2" customWidth="1"/>
    <col min="12038" max="12038" width="4" style="2" customWidth="1"/>
    <col min="12039" max="12039" width="3.7109375" style="2" customWidth="1"/>
    <col min="12040" max="12040" width="3.42578125" style="2" customWidth="1"/>
    <col min="12041" max="12041" width="3.85546875" style="2" customWidth="1"/>
    <col min="12042" max="12042" width="3.42578125" style="2" customWidth="1"/>
    <col min="12043" max="12043" width="3.7109375" style="2" customWidth="1"/>
    <col min="12044" max="12044" width="3.28515625" style="2" customWidth="1"/>
    <col min="12045" max="12045" width="4.7109375" style="2" customWidth="1"/>
    <col min="12046" max="12046" width="3.42578125" style="2" customWidth="1"/>
    <col min="12047" max="12047" width="3.140625" style="2" customWidth="1"/>
    <col min="12048" max="12048" width="3.42578125" style="2" customWidth="1"/>
    <col min="12049" max="12050" width="3.7109375" style="2" customWidth="1"/>
    <col min="12051" max="12052" width="3.42578125" style="2" customWidth="1"/>
    <col min="12053" max="12053" width="4.140625" style="2" customWidth="1"/>
    <col min="12054" max="12054" width="3.7109375" style="2" customWidth="1"/>
    <col min="12055" max="12055" width="3.85546875" style="2" customWidth="1"/>
    <col min="12056" max="12056" width="3.42578125" style="2" customWidth="1"/>
    <col min="12057" max="12057" width="4" style="2" customWidth="1"/>
    <col min="12058" max="12058" width="3" style="2" customWidth="1"/>
    <col min="12059" max="12060" width="3.42578125" style="2" customWidth="1"/>
    <col min="12061" max="12061" width="3.7109375" style="2" customWidth="1"/>
    <col min="12062" max="12062" width="3" style="2" customWidth="1"/>
    <col min="12063" max="12063" width="3.85546875" style="2" customWidth="1"/>
    <col min="12064" max="12064" width="4" style="2" customWidth="1"/>
    <col min="12065" max="12065" width="3.85546875" style="2" customWidth="1"/>
    <col min="12066" max="12066" width="4" style="2" customWidth="1"/>
    <col min="12067" max="12289" width="5.42578125" style="2"/>
    <col min="12290" max="12290" width="4.140625" style="2" customWidth="1"/>
    <col min="12291" max="12291" width="26.28515625" style="2" customWidth="1"/>
    <col min="12292" max="12292" width="4.140625" style="2" customWidth="1"/>
    <col min="12293" max="12293" width="3.42578125" style="2" customWidth="1"/>
    <col min="12294" max="12294" width="4" style="2" customWidth="1"/>
    <col min="12295" max="12295" width="3.7109375" style="2" customWidth="1"/>
    <col min="12296" max="12296" width="3.42578125" style="2" customWidth="1"/>
    <col min="12297" max="12297" width="3.85546875" style="2" customWidth="1"/>
    <col min="12298" max="12298" width="3.42578125" style="2" customWidth="1"/>
    <col min="12299" max="12299" width="3.7109375" style="2" customWidth="1"/>
    <col min="12300" max="12300" width="3.28515625" style="2" customWidth="1"/>
    <col min="12301" max="12301" width="4.7109375" style="2" customWidth="1"/>
    <col min="12302" max="12302" width="3.42578125" style="2" customWidth="1"/>
    <col min="12303" max="12303" width="3.140625" style="2" customWidth="1"/>
    <col min="12304" max="12304" width="3.42578125" style="2" customWidth="1"/>
    <col min="12305" max="12306" width="3.7109375" style="2" customWidth="1"/>
    <col min="12307" max="12308" width="3.42578125" style="2" customWidth="1"/>
    <col min="12309" max="12309" width="4.140625" style="2" customWidth="1"/>
    <col min="12310" max="12310" width="3.7109375" style="2" customWidth="1"/>
    <col min="12311" max="12311" width="3.85546875" style="2" customWidth="1"/>
    <col min="12312" max="12312" width="3.42578125" style="2" customWidth="1"/>
    <col min="12313" max="12313" width="4" style="2" customWidth="1"/>
    <col min="12314" max="12314" width="3" style="2" customWidth="1"/>
    <col min="12315" max="12316" width="3.42578125" style="2" customWidth="1"/>
    <col min="12317" max="12317" width="3.7109375" style="2" customWidth="1"/>
    <col min="12318" max="12318" width="3" style="2" customWidth="1"/>
    <col min="12319" max="12319" width="3.85546875" style="2" customWidth="1"/>
    <col min="12320" max="12320" width="4" style="2" customWidth="1"/>
    <col min="12321" max="12321" width="3.85546875" style="2" customWidth="1"/>
    <col min="12322" max="12322" width="4" style="2" customWidth="1"/>
    <col min="12323" max="12545" width="5.42578125" style="2"/>
    <col min="12546" max="12546" width="4.140625" style="2" customWidth="1"/>
    <col min="12547" max="12547" width="26.28515625" style="2" customWidth="1"/>
    <col min="12548" max="12548" width="4.140625" style="2" customWidth="1"/>
    <col min="12549" max="12549" width="3.42578125" style="2" customWidth="1"/>
    <col min="12550" max="12550" width="4" style="2" customWidth="1"/>
    <col min="12551" max="12551" width="3.7109375" style="2" customWidth="1"/>
    <col min="12552" max="12552" width="3.42578125" style="2" customWidth="1"/>
    <col min="12553" max="12553" width="3.85546875" style="2" customWidth="1"/>
    <col min="12554" max="12554" width="3.42578125" style="2" customWidth="1"/>
    <col min="12555" max="12555" width="3.7109375" style="2" customWidth="1"/>
    <col min="12556" max="12556" width="3.28515625" style="2" customWidth="1"/>
    <col min="12557" max="12557" width="4.7109375" style="2" customWidth="1"/>
    <col min="12558" max="12558" width="3.42578125" style="2" customWidth="1"/>
    <col min="12559" max="12559" width="3.140625" style="2" customWidth="1"/>
    <col min="12560" max="12560" width="3.42578125" style="2" customWidth="1"/>
    <col min="12561" max="12562" width="3.7109375" style="2" customWidth="1"/>
    <col min="12563" max="12564" width="3.42578125" style="2" customWidth="1"/>
    <col min="12565" max="12565" width="4.140625" style="2" customWidth="1"/>
    <col min="12566" max="12566" width="3.7109375" style="2" customWidth="1"/>
    <col min="12567" max="12567" width="3.85546875" style="2" customWidth="1"/>
    <col min="12568" max="12568" width="3.42578125" style="2" customWidth="1"/>
    <col min="12569" max="12569" width="4" style="2" customWidth="1"/>
    <col min="12570" max="12570" width="3" style="2" customWidth="1"/>
    <col min="12571" max="12572" width="3.42578125" style="2" customWidth="1"/>
    <col min="12573" max="12573" width="3.7109375" style="2" customWidth="1"/>
    <col min="12574" max="12574" width="3" style="2" customWidth="1"/>
    <col min="12575" max="12575" width="3.85546875" style="2" customWidth="1"/>
    <col min="12576" max="12576" width="4" style="2" customWidth="1"/>
    <col min="12577" max="12577" width="3.85546875" style="2" customWidth="1"/>
    <col min="12578" max="12578" width="4" style="2" customWidth="1"/>
    <col min="12579" max="12801" width="5.42578125" style="2"/>
    <col min="12802" max="12802" width="4.140625" style="2" customWidth="1"/>
    <col min="12803" max="12803" width="26.28515625" style="2" customWidth="1"/>
    <col min="12804" max="12804" width="4.140625" style="2" customWidth="1"/>
    <col min="12805" max="12805" width="3.42578125" style="2" customWidth="1"/>
    <col min="12806" max="12806" width="4" style="2" customWidth="1"/>
    <col min="12807" max="12807" width="3.7109375" style="2" customWidth="1"/>
    <col min="12808" max="12808" width="3.42578125" style="2" customWidth="1"/>
    <col min="12809" max="12809" width="3.85546875" style="2" customWidth="1"/>
    <col min="12810" max="12810" width="3.42578125" style="2" customWidth="1"/>
    <col min="12811" max="12811" width="3.7109375" style="2" customWidth="1"/>
    <col min="12812" max="12812" width="3.28515625" style="2" customWidth="1"/>
    <col min="12813" max="12813" width="4.7109375" style="2" customWidth="1"/>
    <col min="12814" max="12814" width="3.42578125" style="2" customWidth="1"/>
    <col min="12815" max="12815" width="3.140625" style="2" customWidth="1"/>
    <col min="12816" max="12816" width="3.42578125" style="2" customWidth="1"/>
    <col min="12817" max="12818" width="3.7109375" style="2" customWidth="1"/>
    <col min="12819" max="12820" width="3.42578125" style="2" customWidth="1"/>
    <col min="12821" max="12821" width="4.140625" style="2" customWidth="1"/>
    <col min="12822" max="12822" width="3.7109375" style="2" customWidth="1"/>
    <col min="12823" max="12823" width="3.85546875" style="2" customWidth="1"/>
    <col min="12824" max="12824" width="3.42578125" style="2" customWidth="1"/>
    <col min="12825" max="12825" width="4" style="2" customWidth="1"/>
    <col min="12826" max="12826" width="3" style="2" customWidth="1"/>
    <col min="12827" max="12828" width="3.42578125" style="2" customWidth="1"/>
    <col min="12829" max="12829" width="3.7109375" style="2" customWidth="1"/>
    <col min="12830" max="12830" width="3" style="2" customWidth="1"/>
    <col min="12831" max="12831" width="3.85546875" style="2" customWidth="1"/>
    <col min="12832" max="12832" width="4" style="2" customWidth="1"/>
    <col min="12833" max="12833" width="3.85546875" style="2" customWidth="1"/>
    <col min="12834" max="12834" width="4" style="2" customWidth="1"/>
    <col min="12835" max="13057" width="5.42578125" style="2"/>
    <col min="13058" max="13058" width="4.140625" style="2" customWidth="1"/>
    <col min="13059" max="13059" width="26.28515625" style="2" customWidth="1"/>
    <col min="13060" max="13060" width="4.140625" style="2" customWidth="1"/>
    <col min="13061" max="13061" width="3.42578125" style="2" customWidth="1"/>
    <col min="13062" max="13062" width="4" style="2" customWidth="1"/>
    <col min="13063" max="13063" width="3.7109375" style="2" customWidth="1"/>
    <col min="13064" max="13064" width="3.42578125" style="2" customWidth="1"/>
    <col min="13065" max="13065" width="3.85546875" style="2" customWidth="1"/>
    <col min="13066" max="13066" width="3.42578125" style="2" customWidth="1"/>
    <col min="13067" max="13067" width="3.7109375" style="2" customWidth="1"/>
    <col min="13068" max="13068" width="3.28515625" style="2" customWidth="1"/>
    <col min="13069" max="13069" width="4.7109375" style="2" customWidth="1"/>
    <col min="13070" max="13070" width="3.42578125" style="2" customWidth="1"/>
    <col min="13071" max="13071" width="3.140625" style="2" customWidth="1"/>
    <col min="13072" max="13072" width="3.42578125" style="2" customWidth="1"/>
    <col min="13073" max="13074" width="3.7109375" style="2" customWidth="1"/>
    <col min="13075" max="13076" width="3.42578125" style="2" customWidth="1"/>
    <col min="13077" max="13077" width="4.140625" style="2" customWidth="1"/>
    <col min="13078" max="13078" width="3.7109375" style="2" customWidth="1"/>
    <col min="13079" max="13079" width="3.85546875" style="2" customWidth="1"/>
    <col min="13080" max="13080" width="3.42578125" style="2" customWidth="1"/>
    <col min="13081" max="13081" width="4" style="2" customWidth="1"/>
    <col min="13082" max="13082" width="3" style="2" customWidth="1"/>
    <col min="13083" max="13084" width="3.42578125" style="2" customWidth="1"/>
    <col min="13085" max="13085" width="3.7109375" style="2" customWidth="1"/>
    <col min="13086" max="13086" width="3" style="2" customWidth="1"/>
    <col min="13087" max="13087" width="3.85546875" style="2" customWidth="1"/>
    <col min="13088" max="13088" width="4" style="2" customWidth="1"/>
    <col min="13089" max="13089" width="3.85546875" style="2" customWidth="1"/>
    <col min="13090" max="13090" width="4" style="2" customWidth="1"/>
    <col min="13091" max="13313" width="5.42578125" style="2"/>
    <col min="13314" max="13314" width="4.140625" style="2" customWidth="1"/>
    <col min="13315" max="13315" width="26.28515625" style="2" customWidth="1"/>
    <col min="13316" max="13316" width="4.140625" style="2" customWidth="1"/>
    <col min="13317" max="13317" width="3.42578125" style="2" customWidth="1"/>
    <col min="13318" max="13318" width="4" style="2" customWidth="1"/>
    <col min="13319" max="13319" width="3.7109375" style="2" customWidth="1"/>
    <col min="13320" max="13320" width="3.42578125" style="2" customWidth="1"/>
    <col min="13321" max="13321" width="3.85546875" style="2" customWidth="1"/>
    <col min="13322" max="13322" width="3.42578125" style="2" customWidth="1"/>
    <col min="13323" max="13323" width="3.7109375" style="2" customWidth="1"/>
    <col min="13324" max="13324" width="3.28515625" style="2" customWidth="1"/>
    <col min="13325" max="13325" width="4.7109375" style="2" customWidth="1"/>
    <col min="13326" max="13326" width="3.42578125" style="2" customWidth="1"/>
    <col min="13327" max="13327" width="3.140625" style="2" customWidth="1"/>
    <col min="13328" max="13328" width="3.42578125" style="2" customWidth="1"/>
    <col min="13329" max="13330" width="3.7109375" style="2" customWidth="1"/>
    <col min="13331" max="13332" width="3.42578125" style="2" customWidth="1"/>
    <col min="13333" max="13333" width="4.140625" style="2" customWidth="1"/>
    <col min="13334" max="13334" width="3.7109375" style="2" customWidth="1"/>
    <col min="13335" max="13335" width="3.85546875" style="2" customWidth="1"/>
    <col min="13336" max="13336" width="3.42578125" style="2" customWidth="1"/>
    <col min="13337" max="13337" width="4" style="2" customWidth="1"/>
    <col min="13338" max="13338" width="3" style="2" customWidth="1"/>
    <col min="13339" max="13340" width="3.42578125" style="2" customWidth="1"/>
    <col min="13341" max="13341" width="3.7109375" style="2" customWidth="1"/>
    <col min="13342" max="13342" width="3" style="2" customWidth="1"/>
    <col min="13343" max="13343" width="3.85546875" style="2" customWidth="1"/>
    <col min="13344" max="13344" width="4" style="2" customWidth="1"/>
    <col min="13345" max="13345" width="3.85546875" style="2" customWidth="1"/>
    <col min="13346" max="13346" width="4" style="2" customWidth="1"/>
    <col min="13347" max="13569" width="5.42578125" style="2"/>
    <col min="13570" max="13570" width="4.140625" style="2" customWidth="1"/>
    <col min="13571" max="13571" width="26.28515625" style="2" customWidth="1"/>
    <col min="13572" max="13572" width="4.140625" style="2" customWidth="1"/>
    <col min="13573" max="13573" width="3.42578125" style="2" customWidth="1"/>
    <col min="13574" max="13574" width="4" style="2" customWidth="1"/>
    <col min="13575" max="13575" width="3.7109375" style="2" customWidth="1"/>
    <col min="13576" max="13576" width="3.42578125" style="2" customWidth="1"/>
    <col min="13577" max="13577" width="3.85546875" style="2" customWidth="1"/>
    <col min="13578" max="13578" width="3.42578125" style="2" customWidth="1"/>
    <col min="13579" max="13579" width="3.7109375" style="2" customWidth="1"/>
    <col min="13580" max="13580" width="3.28515625" style="2" customWidth="1"/>
    <col min="13581" max="13581" width="4.7109375" style="2" customWidth="1"/>
    <col min="13582" max="13582" width="3.42578125" style="2" customWidth="1"/>
    <col min="13583" max="13583" width="3.140625" style="2" customWidth="1"/>
    <col min="13584" max="13584" width="3.42578125" style="2" customWidth="1"/>
    <col min="13585" max="13586" width="3.7109375" style="2" customWidth="1"/>
    <col min="13587" max="13588" width="3.42578125" style="2" customWidth="1"/>
    <col min="13589" max="13589" width="4.140625" style="2" customWidth="1"/>
    <col min="13590" max="13590" width="3.7109375" style="2" customWidth="1"/>
    <col min="13591" max="13591" width="3.85546875" style="2" customWidth="1"/>
    <col min="13592" max="13592" width="3.42578125" style="2" customWidth="1"/>
    <col min="13593" max="13593" width="4" style="2" customWidth="1"/>
    <col min="13594" max="13594" width="3" style="2" customWidth="1"/>
    <col min="13595" max="13596" width="3.42578125" style="2" customWidth="1"/>
    <col min="13597" max="13597" width="3.7109375" style="2" customWidth="1"/>
    <col min="13598" max="13598" width="3" style="2" customWidth="1"/>
    <col min="13599" max="13599" width="3.85546875" style="2" customWidth="1"/>
    <col min="13600" max="13600" width="4" style="2" customWidth="1"/>
    <col min="13601" max="13601" width="3.85546875" style="2" customWidth="1"/>
    <col min="13602" max="13602" width="4" style="2" customWidth="1"/>
    <col min="13603" max="13825" width="5.42578125" style="2"/>
    <col min="13826" max="13826" width="4.140625" style="2" customWidth="1"/>
    <col min="13827" max="13827" width="26.28515625" style="2" customWidth="1"/>
    <col min="13828" max="13828" width="4.140625" style="2" customWidth="1"/>
    <col min="13829" max="13829" width="3.42578125" style="2" customWidth="1"/>
    <col min="13830" max="13830" width="4" style="2" customWidth="1"/>
    <col min="13831" max="13831" width="3.7109375" style="2" customWidth="1"/>
    <col min="13832" max="13832" width="3.42578125" style="2" customWidth="1"/>
    <col min="13833" max="13833" width="3.85546875" style="2" customWidth="1"/>
    <col min="13834" max="13834" width="3.42578125" style="2" customWidth="1"/>
    <col min="13835" max="13835" width="3.7109375" style="2" customWidth="1"/>
    <col min="13836" max="13836" width="3.28515625" style="2" customWidth="1"/>
    <col min="13837" max="13837" width="4.7109375" style="2" customWidth="1"/>
    <col min="13838" max="13838" width="3.42578125" style="2" customWidth="1"/>
    <col min="13839" max="13839" width="3.140625" style="2" customWidth="1"/>
    <col min="13840" max="13840" width="3.42578125" style="2" customWidth="1"/>
    <col min="13841" max="13842" width="3.7109375" style="2" customWidth="1"/>
    <col min="13843" max="13844" width="3.42578125" style="2" customWidth="1"/>
    <col min="13845" max="13845" width="4.140625" style="2" customWidth="1"/>
    <col min="13846" max="13846" width="3.7109375" style="2" customWidth="1"/>
    <col min="13847" max="13847" width="3.85546875" style="2" customWidth="1"/>
    <col min="13848" max="13848" width="3.42578125" style="2" customWidth="1"/>
    <col min="13849" max="13849" width="4" style="2" customWidth="1"/>
    <col min="13850" max="13850" width="3" style="2" customWidth="1"/>
    <col min="13851" max="13852" width="3.42578125" style="2" customWidth="1"/>
    <col min="13853" max="13853" width="3.7109375" style="2" customWidth="1"/>
    <col min="13854" max="13854" width="3" style="2" customWidth="1"/>
    <col min="13855" max="13855" width="3.85546875" style="2" customWidth="1"/>
    <col min="13856" max="13856" width="4" style="2" customWidth="1"/>
    <col min="13857" max="13857" width="3.85546875" style="2" customWidth="1"/>
    <col min="13858" max="13858" width="4" style="2" customWidth="1"/>
    <col min="13859" max="14081" width="5.42578125" style="2"/>
    <col min="14082" max="14082" width="4.140625" style="2" customWidth="1"/>
    <col min="14083" max="14083" width="26.28515625" style="2" customWidth="1"/>
    <col min="14084" max="14084" width="4.140625" style="2" customWidth="1"/>
    <col min="14085" max="14085" width="3.42578125" style="2" customWidth="1"/>
    <col min="14086" max="14086" width="4" style="2" customWidth="1"/>
    <col min="14087" max="14087" width="3.7109375" style="2" customWidth="1"/>
    <col min="14088" max="14088" width="3.42578125" style="2" customWidth="1"/>
    <col min="14089" max="14089" width="3.85546875" style="2" customWidth="1"/>
    <col min="14090" max="14090" width="3.42578125" style="2" customWidth="1"/>
    <col min="14091" max="14091" width="3.7109375" style="2" customWidth="1"/>
    <col min="14092" max="14092" width="3.28515625" style="2" customWidth="1"/>
    <col min="14093" max="14093" width="4.7109375" style="2" customWidth="1"/>
    <col min="14094" max="14094" width="3.42578125" style="2" customWidth="1"/>
    <col min="14095" max="14095" width="3.140625" style="2" customWidth="1"/>
    <col min="14096" max="14096" width="3.42578125" style="2" customWidth="1"/>
    <col min="14097" max="14098" width="3.7109375" style="2" customWidth="1"/>
    <col min="14099" max="14100" width="3.42578125" style="2" customWidth="1"/>
    <col min="14101" max="14101" width="4.140625" style="2" customWidth="1"/>
    <col min="14102" max="14102" width="3.7109375" style="2" customWidth="1"/>
    <col min="14103" max="14103" width="3.85546875" style="2" customWidth="1"/>
    <col min="14104" max="14104" width="3.42578125" style="2" customWidth="1"/>
    <col min="14105" max="14105" width="4" style="2" customWidth="1"/>
    <col min="14106" max="14106" width="3" style="2" customWidth="1"/>
    <col min="14107" max="14108" width="3.42578125" style="2" customWidth="1"/>
    <col min="14109" max="14109" width="3.7109375" style="2" customWidth="1"/>
    <col min="14110" max="14110" width="3" style="2" customWidth="1"/>
    <col min="14111" max="14111" width="3.85546875" style="2" customWidth="1"/>
    <col min="14112" max="14112" width="4" style="2" customWidth="1"/>
    <col min="14113" max="14113" width="3.85546875" style="2" customWidth="1"/>
    <col min="14114" max="14114" width="4" style="2" customWidth="1"/>
    <col min="14115" max="14337" width="5.42578125" style="2"/>
    <col min="14338" max="14338" width="4.140625" style="2" customWidth="1"/>
    <col min="14339" max="14339" width="26.28515625" style="2" customWidth="1"/>
    <col min="14340" max="14340" width="4.140625" style="2" customWidth="1"/>
    <col min="14341" max="14341" width="3.42578125" style="2" customWidth="1"/>
    <col min="14342" max="14342" width="4" style="2" customWidth="1"/>
    <col min="14343" max="14343" width="3.7109375" style="2" customWidth="1"/>
    <col min="14344" max="14344" width="3.42578125" style="2" customWidth="1"/>
    <col min="14345" max="14345" width="3.85546875" style="2" customWidth="1"/>
    <col min="14346" max="14346" width="3.42578125" style="2" customWidth="1"/>
    <col min="14347" max="14347" width="3.7109375" style="2" customWidth="1"/>
    <col min="14348" max="14348" width="3.28515625" style="2" customWidth="1"/>
    <col min="14349" max="14349" width="4.7109375" style="2" customWidth="1"/>
    <col min="14350" max="14350" width="3.42578125" style="2" customWidth="1"/>
    <col min="14351" max="14351" width="3.140625" style="2" customWidth="1"/>
    <col min="14352" max="14352" width="3.42578125" style="2" customWidth="1"/>
    <col min="14353" max="14354" width="3.7109375" style="2" customWidth="1"/>
    <col min="14355" max="14356" width="3.42578125" style="2" customWidth="1"/>
    <col min="14357" max="14357" width="4.140625" style="2" customWidth="1"/>
    <col min="14358" max="14358" width="3.7109375" style="2" customWidth="1"/>
    <col min="14359" max="14359" width="3.85546875" style="2" customWidth="1"/>
    <col min="14360" max="14360" width="3.42578125" style="2" customWidth="1"/>
    <col min="14361" max="14361" width="4" style="2" customWidth="1"/>
    <col min="14362" max="14362" width="3" style="2" customWidth="1"/>
    <col min="14363" max="14364" width="3.42578125" style="2" customWidth="1"/>
    <col min="14365" max="14365" width="3.7109375" style="2" customWidth="1"/>
    <col min="14366" max="14366" width="3" style="2" customWidth="1"/>
    <col min="14367" max="14367" width="3.85546875" style="2" customWidth="1"/>
    <col min="14368" max="14368" width="4" style="2" customWidth="1"/>
    <col min="14369" max="14369" width="3.85546875" style="2" customWidth="1"/>
    <col min="14370" max="14370" width="4" style="2" customWidth="1"/>
    <col min="14371" max="14593" width="5.42578125" style="2"/>
    <col min="14594" max="14594" width="4.140625" style="2" customWidth="1"/>
    <col min="14595" max="14595" width="26.28515625" style="2" customWidth="1"/>
    <col min="14596" max="14596" width="4.140625" style="2" customWidth="1"/>
    <col min="14597" max="14597" width="3.42578125" style="2" customWidth="1"/>
    <col min="14598" max="14598" width="4" style="2" customWidth="1"/>
    <col min="14599" max="14599" width="3.7109375" style="2" customWidth="1"/>
    <col min="14600" max="14600" width="3.42578125" style="2" customWidth="1"/>
    <col min="14601" max="14601" width="3.85546875" style="2" customWidth="1"/>
    <col min="14602" max="14602" width="3.42578125" style="2" customWidth="1"/>
    <col min="14603" max="14603" width="3.7109375" style="2" customWidth="1"/>
    <col min="14604" max="14604" width="3.28515625" style="2" customWidth="1"/>
    <col min="14605" max="14605" width="4.7109375" style="2" customWidth="1"/>
    <col min="14606" max="14606" width="3.42578125" style="2" customWidth="1"/>
    <col min="14607" max="14607" width="3.140625" style="2" customWidth="1"/>
    <col min="14608" max="14608" width="3.42578125" style="2" customWidth="1"/>
    <col min="14609" max="14610" width="3.7109375" style="2" customWidth="1"/>
    <col min="14611" max="14612" width="3.42578125" style="2" customWidth="1"/>
    <col min="14613" max="14613" width="4.140625" style="2" customWidth="1"/>
    <col min="14614" max="14614" width="3.7109375" style="2" customWidth="1"/>
    <col min="14615" max="14615" width="3.85546875" style="2" customWidth="1"/>
    <col min="14616" max="14616" width="3.42578125" style="2" customWidth="1"/>
    <col min="14617" max="14617" width="4" style="2" customWidth="1"/>
    <col min="14618" max="14618" width="3" style="2" customWidth="1"/>
    <col min="14619" max="14620" width="3.42578125" style="2" customWidth="1"/>
    <col min="14621" max="14621" width="3.7109375" style="2" customWidth="1"/>
    <col min="14622" max="14622" width="3" style="2" customWidth="1"/>
    <col min="14623" max="14623" width="3.85546875" style="2" customWidth="1"/>
    <col min="14624" max="14624" width="4" style="2" customWidth="1"/>
    <col min="14625" max="14625" width="3.85546875" style="2" customWidth="1"/>
    <col min="14626" max="14626" width="4" style="2" customWidth="1"/>
    <col min="14627" max="14849" width="5.42578125" style="2"/>
    <col min="14850" max="14850" width="4.140625" style="2" customWidth="1"/>
    <col min="14851" max="14851" width="26.28515625" style="2" customWidth="1"/>
    <col min="14852" max="14852" width="4.140625" style="2" customWidth="1"/>
    <col min="14853" max="14853" width="3.42578125" style="2" customWidth="1"/>
    <col min="14854" max="14854" width="4" style="2" customWidth="1"/>
    <col min="14855" max="14855" width="3.7109375" style="2" customWidth="1"/>
    <col min="14856" max="14856" width="3.42578125" style="2" customWidth="1"/>
    <col min="14857" max="14857" width="3.85546875" style="2" customWidth="1"/>
    <col min="14858" max="14858" width="3.42578125" style="2" customWidth="1"/>
    <col min="14859" max="14859" width="3.7109375" style="2" customWidth="1"/>
    <col min="14860" max="14860" width="3.28515625" style="2" customWidth="1"/>
    <col min="14861" max="14861" width="4.7109375" style="2" customWidth="1"/>
    <col min="14862" max="14862" width="3.42578125" style="2" customWidth="1"/>
    <col min="14863" max="14863" width="3.140625" style="2" customWidth="1"/>
    <col min="14864" max="14864" width="3.42578125" style="2" customWidth="1"/>
    <col min="14865" max="14866" width="3.7109375" style="2" customWidth="1"/>
    <col min="14867" max="14868" width="3.42578125" style="2" customWidth="1"/>
    <col min="14869" max="14869" width="4.140625" style="2" customWidth="1"/>
    <col min="14870" max="14870" width="3.7109375" style="2" customWidth="1"/>
    <col min="14871" max="14871" width="3.85546875" style="2" customWidth="1"/>
    <col min="14872" max="14872" width="3.42578125" style="2" customWidth="1"/>
    <col min="14873" max="14873" width="4" style="2" customWidth="1"/>
    <col min="14874" max="14874" width="3" style="2" customWidth="1"/>
    <col min="14875" max="14876" width="3.42578125" style="2" customWidth="1"/>
    <col min="14877" max="14877" width="3.7109375" style="2" customWidth="1"/>
    <col min="14878" max="14878" width="3" style="2" customWidth="1"/>
    <col min="14879" max="14879" width="3.85546875" style="2" customWidth="1"/>
    <col min="14880" max="14880" width="4" style="2" customWidth="1"/>
    <col min="14881" max="14881" width="3.85546875" style="2" customWidth="1"/>
    <col min="14882" max="14882" width="4" style="2" customWidth="1"/>
    <col min="14883" max="15105" width="5.42578125" style="2"/>
    <col min="15106" max="15106" width="4.140625" style="2" customWidth="1"/>
    <col min="15107" max="15107" width="26.28515625" style="2" customWidth="1"/>
    <col min="15108" max="15108" width="4.140625" style="2" customWidth="1"/>
    <col min="15109" max="15109" width="3.42578125" style="2" customWidth="1"/>
    <col min="15110" max="15110" width="4" style="2" customWidth="1"/>
    <col min="15111" max="15111" width="3.7109375" style="2" customWidth="1"/>
    <col min="15112" max="15112" width="3.42578125" style="2" customWidth="1"/>
    <col min="15113" max="15113" width="3.85546875" style="2" customWidth="1"/>
    <col min="15114" max="15114" width="3.42578125" style="2" customWidth="1"/>
    <col min="15115" max="15115" width="3.7109375" style="2" customWidth="1"/>
    <col min="15116" max="15116" width="3.28515625" style="2" customWidth="1"/>
    <col min="15117" max="15117" width="4.7109375" style="2" customWidth="1"/>
    <col min="15118" max="15118" width="3.42578125" style="2" customWidth="1"/>
    <col min="15119" max="15119" width="3.140625" style="2" customWidth="1"/>
    <col min="15120" max="15120" width="3.42578125" style="2" customWidth="1"/>
    <col min="15121" max="15122" width="3.7109375" style="2" customWidth="1"/>
    <col min="15123" max="15124" width="3.42578125" style="2" customWidth="1"/>
    <col min="15125" max="15125" width="4.140625" style="2" customWidth="1"/>
    <col min="15126" max="15126" width="3.7109375" style="2" customWidth="1"/>
    <col min="15127" max="15127" width="3.85546875" style="2" customWidth="1"/>
    <col min="15128" max="15128" width="3.42578125" style="2" customWidth="1"/>
    <col min="15129" max="15129" width="4" style="2" customWidth="1"/>
    <col min="15130" max="15130" width="3" style="2" customWidth="1"/>
    <col min="15131" max="15132" width="3.42578125" style="2" customWidth="1"/>
    <col min="15133" max="15133" width="3.7109375" style="2" customWidth="1"/>
    <col min="15134" max="15134" width="3" style="2" customWidth="1"/>
    <col min="15135" max="15135" width="3.85546875" style="2" customWidth="1"/>
    <col min="15136" max="15136" width="4" style="2" customWidth="1"/>
    <col min="15137" max="15137" width="3.85546875" style="2" customWidth="1"/>
    <col min="15138" max="15138" width="4" style="2" customWidth="1"/>
    <col min="15139" max="15361" width="5.42578125" style="2"/>
    <col min="15362" max="15362" width="4.140625" style="2" customWidth="1"/>
    <col min="15363" max="15363" width="26.28515625" style="2" customWidth="1"/>
    <col min="15364" max="15364" width="4.140625" style="2" customWidth="1"/>
    <col min="15365" max="15365" width="3.42578125" style="2" customWidth="1"/>
    <col min="15366" max="15366" width="4" style="2" customWidth="1"/>
    <col min="15367" max="15367" width="3.7109375" style="2" customWidth="1"/>
    <col min="15368" max="15368" width="3.42578125" style="2" customWidth="1"/>
    <col min="15369" max="15369" width="3.85546875" style="2" customWidth="1"/>
    <col min="15370" max="15370" width="3.42578125" style="2" customWidth="1"/>
    <col min="15371" max="15371" width="3.7109375" style="2" customWidth="1"/>
    <col min="15372" max="15372" width="3.28515625" style="2" customWidth="1"/>
    <col min="15373" max="15373" width="4.7109375" style="2" customWidth="1"/>
    <col min="15374" max="15374" width="3.42578125" style="2" customWidth="1"/>
    <col min="15375" max="15375" width="3.140625" style="2" customWidth="1"/>
    <col min="15376" max="15376" width="3.42578125" style="2" customWidth="1"/>
    <col min="15377" max="15378" width="3.7109375" style="2" customWidth="1"/>
    <col min="15379" max="15380" width="3.42578125" style="2" customWidth="1"/>
    <col min="15381" max="15381" width="4.140625" style="2" customWidth="1"/>
    <col min="15382" max="15382" width="3.7109375" style="2" customWidth="1"/>
    <col min="15383" max="15383" width="3.85546875" style="2" customWidth="1"/>
    <col min="15384" max="15384" width="3.42578125" style="2" customWidth="1"/>
    <col min="15385" max="15385" width="4" style="2" customWidth="1"/>
    <col min="15386" max="15386" width="3" style="2" customWidth="1"/>
    <col min="15387" max="15388" width="3.42578125" style="2" customWidth="1"/>
    <col min="15389" max="15389" width="3.7109375" style="2" customWidth="1"/>
    <col min="15390" max="15390" width="3" style="2" customWidth="1"/>
    <col min="15391" max="15391" width="3.85546875" style="2" customWidth="1"/>
    <col min="15392" max="15392" width="4" style="2" customWidth="1"/>
    <col min="15393" max="15393" width="3.85546875" style="2" customWidth="1"/>
    <col min="15394" max="15394" width="4" style="2" customWidth="1"/>
    <col min="15395" max="15617" width="5.42578125" style="2"/>
    <col min="15618" max="15618" width="4.140625" style="2" customWidth="1"/>
    <col min="15619" max="15619" width="26.28515625" style="2" customWidth="1"/>
    <col min="15620" max="15620" width="4.140625" style="2" customWidth="1"/>
    <col min="15621" max="15621" width="3.42578125" style="2" customWidth="1"/>
    <col min="15622" max="15622" width="4" style="2" customWidth="1"/>
    <col min="15623" max="15623" width="3.7109375" style="2" customWidth="1"/>
    <col min="15624" max="15624" width="3.42578125" style="2" customWidth="1"/>
    <col min="15625" max="15625" width="3.85546875" style="2" customWidth="1"/>
    <col min="15626" max="15626" width="3.42578125" style="2" customWidth="1"/>
    <col min="15627" max="15627" width="3.7109375" style="2" customWidth="1"/>
    <col min="15628" max="15628" width="3.28515625" style="2" customWidth="1"/>
    <col min="15629" max="15629" width="4.7109375" style="2" customWidth="1"/>
    <col min="15630" max="15630" width="3.42578125" style="2" customWidth="1"/>
    <col min="15631" max="15631" width="3.140625" style="2" customWidth="1"/>
    <col min="15632" max="15632" width="3.42578125" style="2" customWidth="1"/>
    <col min="15633" max="15634" width="3.7109375" style="2" customWidth="1"/>
    <col min="15635" max="15636" width="3.42578125" style="2" customWidth="1"/>
    <col min="15637" max="15637" width="4.140625" style="2" customWidth="1"/>
    <col min="15638" max="15638" width="3.7109375" style="2" customWidth="1"/>
    <col min="15639" max="15639" width="3.85546875" style="2" customWidth="1"/>
    <col min="15640" max="15640" width="3.42578125" style="2" customWidth="1"/>
    <col min="15641" max="15641" width="4" style="2" customWidth="1"/>
    <col min="15642" max="15642" width="3" style="2" customWidth="1"/>
    <col min="15643" max="15644" width="3.42578125" style="2" customWidth="1"/>
    <col min="15645" max="15645" width="3.7109375" style="2" customWidth="1"/>
    <col min="15646" max="15646" width="3" style="2" customWidth="1"/>
    <col min="15647" max="15647" width="3.85546875" style="2" customWidth="1"/>
    <col min="15648" max="15648" width="4" style="2" customWidth="1"/>
    <col min="15649" max="15649" width="3.85546875" style="2" customWidth="1"/>
    <col min="15650" max="15650" width="4" style="2" customWidth="1"/>
    <col min="15651" max="15873" width="5.42578125" style="2"/>
    <col min="15874" max="15874" width="4.140625" style="2" customWidth="1"/>
    <col min="15875" max="15875" width="26.28515625" style="2" customWidth="1"/>
    <col min="15876" max="15876" width="4.140625" style="2" customWidth="1"/>
    <col min="15877" max="15877" width="3.42578125" style="2" customWidth="1"/>
    <col min="15878" max="15878" width="4" style="2" customWidth="1"/>
    <col min="15879" max="15879" width="3.7109375" style="2" customWidth="1"/>
    <col min="15880" max="15880" width="3.42578125" style="2" customWidth="1"/>
    <col min="15881" max="15881" width="3.85546875" style="2" customWidth="1"/>
    <col min="15882" max="15882" width="3.42578125" style="2" customWidth="1"/>
    <col min="15883" max="15883" width="3.7109375" style="2" customWidth="1"/>
    <col min="15884" max="15884" width="3.28515625" style="2" customWidth="1"/>
    <col min="15885" max="15885" width="4.7109375" style="2" customWidth="1"/>
    <col min="15886" max="15886" width="3.42578125" style="2" customWidth="1"/>
    <col min="15887" max="15887" width="3.140625" style="2" customWidth="1"/>
    <col min="15888" max="15888" width="3.42578125" style="2" customWidth="1"/>
    <col min="15889" max="15890" width="3.7109375" style="2" customWidth="1"/>
    <col min="15891" max="15892" width="3.42578125" style="2" customWidth="1"/>
    <col min="15893" max="15893" width="4.140625" style="2" customWidth="1"/>
    <col min="15894" max="15894" width="3.7109375" style="2" customWidth="1"/>
    <col min="15895" max="15895" width="3.85546875" style="2" customWidth="1"/>
    <col min="15896" max="15896" width="3.42578125" style="2" customWidth="1"/>
    <col min="15897" max="15897" width="4" style="2" customWidth="1"/>
    <col min="15898" max="15898" width="3" style="2" customWidth="1"/>
    <col min="15899" max="15900" width="3.42578125" style="2" customWidth="1"/>
    <col min="15901" max="15901" width="3.7109375" style="2" customWidth="1"/>
    <col min="15902" max="15902" width="3" style="2" customWidth="1"/>
    <col min="15903" max="15903" width="3.85546875" style="2" customWidth="1"/>
    <col min="15904" max="15904" width="4" style="2" customWidth="1"/>
    <col min="15905" max="15905" width="3.85546875" style="2" customWidth="1"/>
    <col min="15906" max="15906" width="4" style="2" customWidth="1"/>
    <col min="15907" max="16129" width="5.42578125" style="2"/>
    <col min="16130" max="16130" width="4.140625" style="2" customWidth="1"/>
    <col min="16131" max="16131" width="26.28515625" style="2" customWidth="1"/>
    <col min="16132" max="16132" width="4.140625" style="2" customWidth="1"/>
    <col min="16133" max="16133" width="3.42578125" style="2" customWidth="1"/>
    <col min="16134" max="16134" width="4" style="2" customWidth="1"/>
    <col min="16135" max="16135" width="3.7109375" style="2" customWidth="1"/>
    <col min="16136" max="16136" width="3.42578125" style="2" customWidth="1"/>
    <col min="16137" max="16137" width="3.85546875" style="2" customWidth="1"/>
    <col min="16138" max="16138" width="3.42578125" style="2" customWidth="1"/>
    <col min="16139" max="16139" width="3.7109375" style="2" customWidth="1"/>
    <col min="16140" max="16140" width="3.28515625" style="2" customWidth="1"/>
    <col min="16141" max="16141" width="4.7109375" style="2" customWidth="1"/>
    <col min="16142" max="16142" width="3.42578125" style="2" customWidth="1"/>
    <col min="16143" max="16143" width="3.140625" style="2" customWidth="1"/>
    <col min="16144" max="16144" width="3.42578125" style="2" customWidth="1"/>
    <col min="16145" max="16146" width="3.7109375" style="2" customWidth="1"/>
    <col min="16147" max="16148" width="3.42578125" style="2" customWidth="1"/>
    <col min="16149" max="16149" width="4.140625" style="2" customWidth="1"/>
    <col min="16150" max="16150" width="3.7109375" style="2" customWidth="1"/>
    <col min="16151" max="16151" width="3.85546875" style="2" customWidth="1"/>
    <col min="16152" max="16152" width="3.42578125" style="2" customWidth="1"/>
    <col min="16153" max="16153" width="4" style="2" customWidth="1"/>
    <col min="16154" max="16154" width="3" style="2" customWidth="1"/>
    <col min="16155" max="16156" width="3.42578125" style="2" customWidth="1"/>
    <col min="16157" max="16157" width="3.7109375" style="2" customWidth="1"/>
    <col min="16158" max="16158" width="3" style="2" customWidth="1"/>
    <col min="16159" max="16159" width="3.85546875" style="2" customWidth="1"/>
    <col min="16160" max="16160" width="4" style="2" customWidth="1"/>
    <col min="16161" max="16161" width="3.85546875" style="2" customWidth="1"/>
    <col min="16162" max="16162" width="4" style="2" customWidth="1"/>
    <col min="16163" max="16384" width="5.42578125" style="2"/>
  </cols>
  <sheetData>
    <row r="1" spans="1:36" s="1" customFormat="1" ht="24.95" customHeight="1" x14ac:dyDescent="0.2">
      <c r="A1" s="877" t="s">
        <v>179</v>
      </c>
      <c r="B1" s="877"/>
      <c r="C1" s="877"/>
      <c r="D1" s="877"/>
      <c r="E1" s="877"/>
      <c r="F1" s="877"/>
      <c r="G1" s="877"/>
      <c r="H1" s="877"/>
      <c r="I1" s="877"/>
      <c r="J1" s="877"/>
      <c r="K1" s="877"/>
      <c r="L1" s="877"/>
      <c r="M1" s="877"/>
      <c r="N1" s="877"/>
      <c r="O1" s="877"/>
      <c r="P1" s="877"/>
      <c r="Q1" s="877"/>
      <c r="R1" s="877"/>
      <c r="S1" s="877"/>
      <c r="T1" s="877"/>
      <c r="U1" s="877"/>
      <c r="V1" s="877"/>
      <c r="W1" s="877"/>
      <c r="X1" s="877"/>
      <c r="Y1" s="877"/>
      <c r="Z1" s="877"/>
      <c r="AA1" s="877"/>
      <c r="AB1" s="878"/>
      <c r="AC1" s="1085" t="s">
        <v>230</v>
      </c>
      <c r="AD1" s="1085"/>
      <c r="AE1" s="1085"/>
      <c r="AF1" s="1085"/>
    </row>
    <row r="2" spans="1:36" s="16" customFormat="1" ht="15.75" customHeight="1" x14ac:dyDescent="0.25">
      <c r="A2" s="901"/>
      <c r="B2" s="901"/>
      <c r="C2" s="901"/>
      <c r="D2" s="901"/>
      <c r="E2" s="901"/>
      <c r="F2" s="901"/>
      <c r="G2" s="901"/>
      <c r="H2" s="901"/>
      <c r="I2" s="901"/>
      <c r="J2" s="901"/>
      <c r="K2" s="901"/>
      <c r="L2" s="901"/>
      <c r="M2" s="901"/>
      <c r="N2" s="901"/>
      <c r="O2" s="901"/>
      <c r="P2" s="901"/>
      <c r="Q2" s="901"/>
      <c r="R2" s="901"/>
      <c r="S2" s="901"/>
      <c r="T2" s="901"/>
      <c r="U2" s="144"/>
      <c r="V2" s="130"/>
      <c r="W2" s="130"/>
      <c r="X2" s="130"/>
      <c r="Y2" s="130"/>
      <c r="Z2" s="130"/>
      <c r="AA2" s="130"/>
      <c r="AB2" s="1086"/>
      <c r="AC2" s="1086"/>
      <c r="AD2" s="1086"/>
      <c r="AE2" s="1086"/>
      <c r="AF2" s="1086"/>
    </row>
    <row r="3" spans="1:36" s="65" customFormat="1" ht="24" customHeight="1" x14ac:dyDescent="0.2">
      <c r="A3" s="882" t="s">
        <v>225</v>
      </c>
      <c r="B3" s="882" t="s">
        <v>224</v>
      </c>
      <c r="C3" s="885" t="s">
        <v>44</v>
      </c>
      <c r="D3" s="1053" t="s">
        <v>622</v>
      </c>
      <c r="E3" s="1054"/>
      <c r="F3" s="1054"/>
      <c r="G3" s="1055"/>
      <c r="H3" s="1053" t="s">
        <v>623</v>
      </c>
      <c r="I3" s="1054"/>
      <c r="J3" s="1054"/>
      <c r="K3" s="1054"/>
      <c r="L3" s="1054"/>
      <c r="M3" s="1054"/>
      <c r="N3" s="888" t="s">
        <v>5</v>
      </c>
      <c r="O3" s="889"/>
      <c r="P3" s="889"/>
      <c r="Q3" s="889"/>
      <c r="R3" s="889"/>
      <c r="S3" s="889"/>
      <c r="T3" s="889"/>
      <c r="U3" s="889"/>
      <c r="V3" s="889"/>
      <c r="W3" s="889"/>
      <c r="X3" s="889"/>
      <c r="Y3" s="889"/>
      <c r="Z3" s="889"/>
      <c r="AA3" s="889"/>
      <c r="AB3" s="889"/>
      <c r="AC3" s="889"/>
      <c r="AD3" s="889"/>
      <c r="AE3" s="889"/>
      <c r="AF3" s="890"/>
    </row>
    <row r="4" spans="1:36" s="65" customFormat="1" ht="24.75" customHeight="1" x14ac:dyDescent="0.2">
      <c r="A4" s="883"/>
      <c r="B4" s="883"/>
      <c r="C4" s="886"/>
      <c r="D4" s="1087"/>
      <c r="E4" s="1088"/>
      <c r="F4" s="1088"/>
      <c r="G4" s="1089"/>
      <c r="H4" s="1087"/>
      <c r="I4" s="1088"/>
      <c r="J4" s="1088"/>
      <c r="K4" s="1088"/>
      <c r="L4" s="1088"/>
      <c r="M4" s="1088"/>
      <c r="N4" s="1079" t="s">
        <v>387</v>
      </c>
      <c r="O4" s="1080" t="s">
        <v>466</v>
      </c>
      <c r="P4" s="1080" t="s">
        <v>388</v>
      </c>
      <c r="Q4" s="1080" t="s">
        <v>390</v>
      </c>
      <c r="R4" s="891" t="s">
        <v>64</v>
      </c>
      <c r="S4" s="892"/>
      <c r="T4" s="892"/>
      <c r="U4" s="892"/>
      <c r="V4" s="892"/>
      <c r="W4" s="892"/>
      <c r="X4" s="892"/>
      <c r="Y4" s="892"/>
      <c r="Z4" s="892"/>
      <c r="AA4" s="892"/>
      <c r="AB4" s="891" t="s">
        <v>180</v>
      </c>
      <c r="AC4" s="892"/>
      <c r="AD4" s="892"/>
      <c r="AE4" s="892"/>
      <c r="AF4" s="893"/>
    </row>
    <row r="5" spans="1:36" s="65" customFormat="1" ht="18.75" customHeight="1" x14ac:dyDescent="0.2">
      <c r="A5" s="883"/>
      <c r="B5" s="883"/>
      <c r="C5" s="886"/>
      <c r="D5" s="1080" t="s">
        <v>123</v>
      </c>
      <c r="E5" s="1080" t="s">
        <v>126</v>
      </c>
      <c r="F5" s="1080" t="s">
        <v>489</v>
      </c>
      <c r="G5" s="1080" t="s">
        <v>143</v>
      </c>
      <c r="H5" s="1080" t="s">
        <v>181</v>
      </c>
      <c r="I5" s="1080" t="s">
        <v>182</v>
      </c>
      <c r="J5" s="1080" t="s">
        <v>183</v>
      </c>
      <c r="K5" s="1080" t="s">
        <v>184</v>
      </c>
      <c r="L5" s="1080" t="s">
        <v>463</v>
      </c>
      <c r="M5" s="1080" t="s">
        <v>185</v>
      </c>
      <c r="N5" s="1079"/>
      <c r="O5" s="1080"/>
      <c r="P5" s="1080"/>
      <c r="Q5" s="1080"/>
      <c r="R5" s="1080" t="s">
        <v>324</v>
      </c>
      <c r="S5" s="1080" t="s">
        <v>325</v>
      </c>
      <c r="T5" s="1080" t="s">
        <v>326</v>
      </c>
      <c r="U5" s="1080" t="s">
        <v>341</v>
      </c>
      <c r="V5" s="892" t="s">
        <v>15</v>
      </c>
      <c r="W5" s="892"/>
      <c r="X5" s="892"/>
      <c r="Y5" s="892"/>
      <c r="Z5" s="892"/>
      <c r="AA5" s="893"/>
      <c r="AB5" s="1079" t="s">
        <v>186</v>
      </c>
      <c r="AC5" s="1080" t="s">
        <v>392</v>
      </c>
      <c r="AD5" s="1080" t="s">
        <v>17</v>
      </c>
      <c r="AE5" s="1080" t="s">
        <v>18</v>
      </c>
      <c r="AF5" s="1080" t="s">
        <v>187</v>
      </c>
    </row>
    <row r="6" spans="1:36" s="65" customFormat="1" ht="24.95" customHeight="1" x14ac:dyDescent="0.2">
      <c r="A6" s="883"/>
      <c r="B6" s="883"/>
      <c r="C6" s="886"/>
      <c r="D6" s="1080"/>
      <c r="E6" s="1080"/>
      <c r="F6" s="1080"/>
      <c r="G6" s="1080"/>
      <c r="H6" s="1080"/>
      <c r="I6" s="1080"/>
      <c r="J6" s="1080"/>
      <c r="K6" s="1080"/>
      <c r="L6" s="1080"/>
      <c r="M6" s="1080"/>
      <c r="N6" s="1079"/>
      <c r="O6" s="1080"/>
      <c r="P6" s="1080"/>
      <c r="Q6" s="1080"/>
      <c r="R6" s="1080"/>
      <c r="S6" s="1080"/>
      <c r="T6" s="1080"/>
      <c r="U6" s="1080"/>
      <c r="V6" s="899" t="s">
        <v>335</v>
      </c>
      <c r="W6" s="1084"/>
      <c r="X6" s="1084"/>
      <c r="Y6" s="1081" t="s">
        <v>336</v>
      </c>
      <c r="Z6" s="1082"/>
      <c r="AA6" s="1083"/>
      <c r="AB6" s="1079"/>
      <c r="AC6" s="1080"/>
      <c r="AD6" s="1080"/>
      <c r="AE6" s="1080"/>
      <c r="AF6" s="1080"/>
    </row>
    <row r="7" spans="1:36" s="22" customFormat="1" ht="110.25" customHeight="1" x14ac:dyDescent="0.2">
      <c r="A7" s="883"/>
      <c r="B7" s="883"/>
      <c r="C7" s="886"/>
      <c r="D7" s="1080"/>
      <c r="E7" s="1080"/>
      <c r="F7" s="1080"/>
      <c r="G7" s="1080"/>
      <c r="H7" s="1080"/>
      <c r="I7" s="1080"/>
      <c r="J7" s="1080"/>
      <c r="K7" s="1080"/>
      <c r="L7" s="1080"/>
      <c r="M7" s="1080"/>
      <c r="N7" s="1079"/>
      <c r="O7" s="1080"/>
      <c r="P7" s="1080"/>
      <c r="Q7" s="1080"/>
      <c r="R7" s="1080"/>
      <c r="S7" s="1080"/>
      <c r="T7" s="1080"/>
      <c r="U7" s="1080"/>
      <c r="V7" s="145" t="s">
        <v>611</v>
      </c>
      <c r="W7" s="146" t="s">
        <v>464</v>
      </c>
      <c r="X7" s="146" t="s">
        <v>189</v>
      </c>
      <c r="Y7" s="147" t="s">
        <v>465</v>
      </c>
      <c r="Z7" s="147" t="s">
        <v>294</v>
      </c>
      <c r="AA7" s="147" t="s">
        <v>12</v>
      </c>
      <c r="AB7" s="1079"/>
      <c r="AC7" s="1080"/>
      <c r="AD7" s="1080"/>
      <c r="AE7" s="1080"/>
      <c r="AF7" s="1080"/>
    </row>
    <row r="8" spans="1:36" s="30" customFormat="1" ht="15" customHeight="1" x14ac:dyDescent="0.2">
      <c r="A8" s="176">
        <v>1</v>
      </c>
      <c r="B8" s="176">
        <v>2</v>
      </c>
      <c r="C8" s="176">
        <v>3</v>
      </c>
      <c r="D8" s="176">
        <v>4</v>
      </c>
      <c r="E8" s="176">
        <v>5</v>
      </c>
      <c r="F8" s="176">
        <v>6</v>
      </c>
      <c r="G8" s="176">
        <v>7</v>
      </c>
      <c r="H8" s="176">
        <v>8</v>
      </c>
      <c r="I8" s="176">
        <v>9</v>
      </c>
      <c r="J8" s="176">
        <v>10</v>
      </c>
      <c r="K8" s="176">
        <v>11</v>
      </c>
      <c r="L8" s="176">
        <v>12</v>
      </c>
      <c r="M8" s="176">
        <v>13</v>
      </c>
      <c r="N8" s="176">
        <v>14</v>
      </c>
      <c r="O8" s="176">
        <v>15</v>
      </c>
      <c r="P8" s="176">
        <v>16</v>
      </c>
      <c r="Q8" s="176">
        <v>17</v>
      </c>
      <c r="R8" s="176">
        <v>18</v>
      </c>
      <c r="S8" s="176">
        <v>19</v>
      </c>
      <c r="T8" s="176">
        <v>20</v>
      </c>
      <c r="U8" s="176">
        <v>21</v>
      </c>
      <c r="V8" s="176">
        <v>22</v>
      </c>
      <c r="W8" s="176">
        <v>23</v>
      </c>
      <c r="X8" s="176">
        <v>24</v>
      </c>
      <c r="Y8" s="176">
        <v>25</v>
      </c>
      <c r="Z8" s="176">
        <v>26</v>
      </c>
      <c r="AA8" s="176">
        <v>27</v>
      </c>
      <c r="AB8" s="176">
        <v>28</v>
      </c>
      <c r="AC8" s="176">
        <v>29</v>
      </c>
      <c r="AD8" s="176">
        <v>30</v>
      </c>
      <c r="AE8" s="176">
        <v>31</v>
      </c>
      <c r="AF8" s="176">
        <v>32</v>
      </c>
    </row>
    <row r="9" spans="1:36" s="63" customFormat="1" ht="22.5" customHeight="1" x14ac:dyDescent="0.2">
      <c r="A9" s="448" t="s">
        <v>19</v>
      </c>
      <c r="B9" s="610" t="s">
        <v>39</v>
      </c>
      <c r="C9" s="315">
        <f>SUM(C10:C20)</f>
        <v>0</v>
      </c>
      <c r="D9" s="609">
        <f t="shared" ref="D9:AF9" si="0">SUM(D10:D20)</f>
        <v>0</v>
      </c>
      <c r="E9" s="609">
        <f t="shared" si="0"/>
        <v>0</v>
      </c>
      <c r="F9" s="609">
        <f t="shared" si="0"/>
        <v>0</v>
      </c>
      <c r="G9" s="609">
        <f t="shared" si="0"/>
        <v>0</v>
      </c>
      <c r="H9" s="609">
        <f t="shared" si="0"/>
        <v>0</v>
      </c>
      <c r="I9" s="609">
        <f t="shared" si="0"/>
        <v>0</v>
      </c>
      <c r="J9" s="609">
        <f t="shared" si="0"/>
        <v>0</v>
      </c>
      <c r="K9" s="609">
        <f t="shared" si="0"/>
        <v>0</v>
      </c>
      <c r="L9" s="609">
        <f t="shared" si="0"/>
        <v>0</v>
      </c>
      <c r="M9" s="609">
        <f t="shared" si="0"/>
        <v>0</v>
      </c>
      <c r="N9" s="609">
        <f t="shared" si="0"/>
        <v>0</v>
      </c>
      <c r="O9" s="609">
        <f t="shared" si="0"/>
        <v>0</v>
      </c>
      <c r="P9" s="609">
        <f t="shared" si="0"/>
        <v>0</v>
      </c>
      <c r="Q9" s="609">
        <f t="shared" si="0"/>
        <v>0</v>
      </c>
      <c r="R9" s="609">
        <f t="shared" si="0"/>
        <v>0</v>
      </c>
      <c r="S9" s="609">
        <f t="shared" si="0"/>
        <v>0</v>
      </c>
      <c r="T9" s="609">
        <f t="shared" si="0"/>
        <v>0</v>
      </c>
      <c r="U9" s="609">
        <f t="shared" si="0"/>
        <v>0</v>
      </c>
      <c r="V9" s="609">
        <f t="shared" si="0"/>
        <v>0</v>
      </c>
      <c r="W9" s="609">
        <f t="shared" si="0"/>
        <v>0</v>
      </c>
      <c r="X9" s="609">
        <f t="shared" si="0"/>
        <v>0</v>
      </c>
      <c r="Y9" s="609">
        <f t="shared" si="0"/>
        <v>0</v>
      </c>
      <c r="Z9" s="609">
        <f t="shared" si="0"/>
        <v>0</v>
      </c>
      <c r="AA9" s="609">
        <f t="shared" si="0"/>
        <v>0</v>
      </c>
      <c r="AB9" s="609">
        <f t="shared" si="0"/>
        <v>0</v>
      </c>
      <c r="AC9" s="609">
        <f t="shared" si="0"/>
        <v>0</v>
      </c>
      <c r="AD9" s="609">
        <f t="shared" si="0"/>
        <v>0</v>
      </c>
      <c r="AE9" s="609">
        <f t="shared" si="0"/>
        <v>0</v>
      </c>
      <c r="AF9" s="609">
        <f t="shared" si="0"/>
        <v>0</v>
      </c>
    </row>
    <row r="10" spans="1:36" s="31" customFormat="1" ht="18" customHeight="1" x14ac:dyDescent="0.2">
      <c r="A10" s="394"/>
      <c r="B10" s="604" t="s">
        <v>192</v>
      </c>
      <c r="C10" s="460">
        <f>SUM(D10:G10)</f>
        <v>0</v>
      </c>
      <c r="D10" s="313"/>
      <c r="E10" s="308"/>
      <c r="F10" s="308"/>
      <c r="G10" s="308"/>
      <c r="H10" s="462"/>
      <c r="I10" s="461"/>
      <c r="J10" s="461"/>
      <c r="K10" s="461"/>
      <c r="L10" s="461"/>
      <c r="M10" s="461"/>
      <c r="N10" s="605">
        <f>SUM(O10:P10)</f>
        <v>0</v>
      </c>
      <c r="O10" s="313"/>
      <c r="P10" s="313"/>
      <c r="Q10" s="313"/>
      <c r="R10" s="606"/>
      <c r="S10" s="606"/>
      <c r="T10" s="606"/>
      <c r="U10" s="606"/>
      <c r="V10" s="313"/>
      <c r="W10" s="313"/>
      <c r="X10" s="313"/>
      <c r="Y10" s="313"/>
      <c r="Z10" s="313"/>
      <c r="AA10" s="313"/>
      <c r="AB10" s="605">
        <f>SUM(AC10:AD10)</f>
        <v>0</v>
      </c>
      <c r="AC10" s="313"/>
      <c r="AD10" s="313"/>
      <c r="AE10" s="313"/>
      <c r="AF10" s="313"/>
      <c r="AG10" s="90" t="str">
        <f t="shared" ref="AG10:AG20" si="1">IF(N10=O10+P10,"Đúng","Sai")</f>
        <v>Đúng</v>
      </c>
      <c r="AH10" s="90" t="str">
        <f>IF(AND(R10&lt;=N10,S10&lt;=N10,T10&lt;=N10,U10&lt;=N10),"Đúng","Sai")</f>
        <v>Đúng</v>
      </c>
      <c r="AI10" s="90" t="str">
        <f>IF(AB10=AC10+AD10,"Đúng","Sai")</f>
        <v>Đúng</v>
      </c>
      <c r="AJ10" s="90" t="str">
        <f t="shared" ref="AJ10:AJ20" si="2">IF(AE10&lt;=AD10,"Đúng","Sai")</f>
        <v>Đúng</v>
      </c>
    </row>
    <row r="11" spans="1:36" s="31" customFormat="1" ht="28.5" customHeight="1" x14ac:dyDescent="0.2">
      <c r="A11" s="607"/>
      <c r="B11" s="215" t="s">
        <v>337</v>
      </c>
      <c r="C11" s="454">
        <f t="shared" ref="C11:C19" si="3">SUM(D11:G11)</f>
        <v>0</v>
      </c>
      <c r="D11" s="297"/>
      <c r="E11" s="308"/>
      <c r="F11" s="308"/>
      <c r="G11" s="308"/>
      <c r="H11" s="458"/>
      <c r="I11" s="297"/>
      <c r="J11" s="297"/>
      <c r="K11" s="297"/>
      <c r="L11" s="297"/>
      <c r="M11" s="297"/>
      <c r="N11" s="608">
        <f>SUM(O11:P11)</f>
        <v>0</v>
      </c>
      <c r="O11" s="297"/>
      <c r="P11" s="297"/>
      <c r="Q11" s="297"/>
      <c r="R11" s="297"/>
      <c r="S11" s="297"/>
      <c r="T11" s="297"/>
      <c r="U11" s="297"/>
      <c r="V11" s="297"/>
      <c r="W11" s="297"/>
      <c r="X11" s="297"/>
      <c r="Y11" s="297"/>
      <c r="Z11" s="297"/>
      <c r="AA11" s="297"/>
      <c r="AB11" s="608">
        <f>SUM(AC11:AD11)</f>
        <v>0</v>
      </c>
      <c r="AC11" s="297"/>
      <c r="AD11" s="297"/>
      <c r="AE11" s="297"/>
      <c r="AF11" s="297"/>
      <c r="AG11" s="90" t="str">
        <f t="shared" si="1"/>
        <v>Đúng</v>
      </c>
      <c r="AH11" s="90" t="str">
        <f t="shared" ref="AH11:AH20" si="4">IF(AND(R11&lt;=N11,S11&lt;=N11,T11&lt;=N11,U11&lt;=N11),"Đúng","Sai")</f>
        <v>Đúng</v>
      </c>
      <c r="AI11" s="90" t="str">
        <f t="shared" ref="AI11:AI20" si="5">IF(AB11=AC11+AD11,"Đúng","Sai")</f>
        <v>Đúng</v>
      </c>
      <c r="AJ11" s="90" t="str">
        <f t="shared" si="2"/>
        <v>Đúng</v>
      </c>
    </row>
    <row r="12" spans="1:36" s="5" customFormat="1" ht="21" customHeight="1" x14ac:dyDescent="0.2">
      <c r="A12" s="227"/>
      <c r="B12" s="215" t="s">
        <v>580</v>
      </c>
      <c r="C12" s="454">
        <f t="shared" si="3"/>
        <v>0</v>
      </c>
      <c r="D12" s="297"/>
      <c r="E12" s="308"/>
      <c r="F12" s="308"/>
      <c r="G12" s="308"/>
      <c r="H12" s="308"/>
      <c r="I12" s="308"/>
      <c r="J12" s="308"/>
      <c r="K12" s="297"/>
      <c r="L12" s="297"/>
      <c r="M12" s="297"/>
      <c r="N12" s="608">
        <f t="shared" ref="N12:N20" si="6">SUM(O12:P12)</f>
        <v>0</v>
      </c>
      <c r="O12" s="297"/>
      <c r="P12" s="297"/>
      <c r="Q12" s="297"/>
      <c r="R12" s="297"/>
      <c r="S12" s="297"/>
      <c r="T12" s="297"/>
      <c r="U12" s="297"/>
      <c r="V12" s="297"/>
      <c r="W12" s="297"/>
      <c r="X12" s="297"/>
      <c r="Y12" s="297"/>
      <c r="Z12" s="297"/>
      <c r="AA12" s="297"/>
      <c r="AB12" s="608">
        <f t="shared" ref="AB12:AB20" si="7">SUM(AC12:AD12)</f>
        <v>0</v>
      </c>
      <c r="AC12" s="297"/>
      <c r="AD12" s="297"/>
      <c r="AE12" s="297"/>
      <c r="AF12" s="297"/>
      <c r="AG12" s="90" t="str">
        <f t="shared" si="1"/>
        <v>Đúng</v>
      </c>
      <c r="AH12" s="90" t="str">
        <f t="shared" si="4"/>
        <v>Đúng</v>
      </c>
      <c r="AI12" s="90" t="str">
        <f t="shared" si="5"/>
        <v>Đúng</v>
      </c>
      <c r="AJ12" s="90" t="str">
        <f t="shared" si="2"/>
        <v>Đúng</v>
      </c>
    </row>
    <row r="13" spans="1:36" s="5" customFormat="1" ht="17.25" customHeight="1" x14ac:dyDescent="0.2">
      <c r="A13" s="607"/>
      <c r="B13" s="215" t="s">
        <v>141</v>
      </c>
      <c r="C13" s="454">
        <f t="shared" si="3"/>
        <v>0</v>
      </c>
      <c r="D13" s="297"/>
      <c r="E13" s="308"/>
      <c r="F13" s="308"/>
      <c r="G13" s="308"/>
      <c r="H13" s="458"/>
      <c r="I13" s="297"/>
      <c r="J13" s="297"/>
      <c r="K13" s="297"/>
      <c r="L13" s="297"/>
      <c r="M13" s="297"/>
      <c r="N13" s="608">
        <f t="shared" si="6"/>
        <v>0</v>
      </c>
      <c r="O13" s="297"/>
      <c r="P13" s="297"/>
      <c r="Q13" s="297"/>
      <c r="R13" s="297"/>
      <c r="S13" s="297"/>
      <c r="T13" s="297"/>
      <c r="U13" s="297"/>
      <c r="V13" s="297"/>
      <c r="W13" s="297"/>
      <c r="X13" s="297"/>
      <c r="Y13" s="297"/>
      <c r="Z13" s="297"/>
      <c r="AA13" s="297"/>
      <c r="AB13" s="608">
        <f t="shared" si="7"/>
        <v>0</v>
      </c>
      <c r="AC13" s="297"/>
      <c r="AD13" s="297"/>
      <c r="AE13" s="297"/>
      <c r="AF13" s="297"/>
      <c r="AG13" s="90" t="str">
        <f t="shared" si="1"/>
        <v>Đúng</v>
      </c>
      <c r="AH13" s="90" t="str">
        <f t="shared" si="4"/>
        <v>Đúng</v>
      </c>
      <c r="AI13" s="90" t="str">
        <f t="shared" si="5"/>
        <v>Đúng</v>
      </c>
      <c r="AJ13" s="90" t="str">
        <f t="shared" si="2"/>
        <v>Đúng</v>
      </c>
    </row>
    <row r="14" spans="1:36" s="5" customFormat="1" ht="27" customHeight="1" x14ac:dyDescent="0.2">
      <c r="A14" s="227"/>
      <c r="B14" s="215" t="s">
        <v>193</v>
      </c>
      <c r="C14" s="454">
        <f t="shared" si="3"/>
        <v>0</v>
      </c>
      <c r="D14" s="297"/>
      <c r="E14" s="297"/>
      <c r="F14" s="308"/>
      <c r="G14" s="308"/>
      <c r="H14" s="458"/>
      <c r="I14" s="297"/>
      <c r="J14" s="297"/>
      <c r="K14" s="297"/>
      <c r="L14" s="297"/>
      <c r="M14" s="297"/>
      <c r="N14" s="608">
        <f t="shared" si="6"/>
        <v>0</v>
      </c>
      <c r="O14" s="297"/>
      <c r="P14" s="297"/>
      <c r="Q14" s="297"/>
      <c r="R14" s="297"/>
      <c r="S14" s="297"/>
      <c r="T14" s="297"/>
      <c r="U14" s="297"/>
      <c r="V14" s="297"/>
      <c r="W14" s="297"/>
      <c r="X14" s="297"/>
      <c r="Y14" s="297"/>
      <c r="Z14" s="297"/>
      <c r="AA14" s="297"/>
      <c r="AB14" s="608">
        <f t="shared" si="7"/>
        <v>0</v>
      </c>
      <c r="AC14" s="297"/>
      <c r="AD14" s="297"/>
      <c r="AE14" s="297"/>
      <c r="AF14" s="297"/>
      <c r="AG14" s="90" t="str">
        <f t="shared" si="1"/>
        <v>Đúng</v>
      </c>
      <c r="AH14" s="90" t="str">
        <f t="shared" si="4"/>
        <v>Đúng</v>
      </c>
      <c r="AI14" s="90" t="str">
        <f t="shared" si="5"/>
        <v>Đúng</v>
      </c>
      <c r="AJ14" s="90" t="str">
        <f t="shared" si="2"/>
        <v>Đúng</v>
      </c>
    </row>
    <row r="15" spans="1:36" s="5" customFormat="1" ht="30" customHeight="1" x14ac:dyDescent="0.2">
      <c r="A15" s="607"/>
      <c r="B15" s="234" t="s">
        <v>338</v>
      </c>
      <c r="C15" s="454">
        <f t="shared" si="3"/>
        <v>0</v>
      </c>
      <c r="D15" s="312"/>
      <c r="E15" s="297"/>
      <c r="F15" s="308"/>
      <c r="G15" s="308"/>
      <c r="H15" s="308"/>
      <c r="I15" s="297"/>
      <c r="J15" s="297"/>
      <c r="K15" s="297"/>
      <c r="L15" s="297"/>
      <c r="M15" s="297"/>
      <c r="N15" s="608">
        <f t="shared" si="6"/>
        <v>0</v>
      </c>
      <c r="O15" s="298"/>
      <c r="P15" s="298"/>
      <c r="Q15" s="298"/>
      <c r="R15" s="298"/>
      <c r="S15" s="298"/>
      <c r="T15" s="298"/>
      <c r="U15" s="298"/>
      <c r="V15" s="298"/>
      <c r="W15" s="298"/>
      <c r="X15" s="298"/>
      <c r="Y15" s="298"/>
      <c r="Z15" s="298"/>
      <c r="AA15" s="298"/>
      <c r="AB15" s="608">
        <f t="shared" si="7"/>
        <v>0</v>
      </c>
      <c r="AC15" s="298"/>
      <c r="AD15" s="298"/>
      <c r="AE15" s="298"/>
      <c r="AF15" s="298"/>
      <c r="AG15" s="90" t="str">
        <f t="shared" si="1"/>
        <v>Đúng</v>
      </c>
      <c r="AH15" s="90" t="str">
        <f t="shared" si="4"/>
        <v>Đúng</v>
      </c>
      <c r="AI15" s="90" t="str">
        <f t="shared" si="5"/>
        <v>Đúng</v>
      </c>
      <c r="AJ15" s="90" t="str">
        <f t="shared" si="2"/>
        <v>Đúng</v>
      </c>
    </row>
    <row r="16" spans="1:36" s="5" customFormat="1" ht="30.75" customHeight="1" x14ac:dyDescent="0.2">
      <c r="A16" s="227"/>
      <c r="B16" s="215" t="s">
        <v>194</v>
      </c>
      <c r="C16" s="454">
        <f t="shared" si="3"/>
        <v>0</v>
      </c>
      <c r="D16" s="297"/>
      <c r="E16" s="297"/>
      <c r="F16" s="308"/>
      <c r="G16" s="308"/>
      <c r="H16" s="308"/>
      <c r="I16" s="308"/>
      <c r="J16" s="308"/>
      <c r="K16" s="297"/>
      <c r="L16" s="297"/>
      <c r="M16" s="297"/>
      <c r="N16" s="608">
        <f t="shared" si="6"/>
        <v>0</v>
      </c>
      <c r="O16" s="297"/>
      <c r="P16" s="297"/>
      <c r="Q16" s="297"/>
      <c r="R16" s="297"/>
      <c r="S16" s="297"/>
      <c r="T16" s="297"/>
      <c r="U16" s="297"/>
      <c r="V16" s="297"/>
      <c r="W16" s="297"/>
      <c r="X16" s="297"/>
      <c r="Y16" s="297"/>
      <c r="Z16" s="297"/>
      <c r="AA16" s="297"/>
      <c r="AB16" s="608">
        <f t="shared" si="7"/>
        <v>0</v>
      </c>
      <c r="AC16" s="297"/>
      <c r="AD16" s="297"/>
      <c r="AE16" s="297"/>
      <c r="AF16" s="297"/>
      <c r="AG16" s="90" t="str">
        <f t="shared" si="1"/>
        <v>Đúng</v>
      </c>
      <c r="AH16" s="90" t="str">
        <f t="shared" si="4"/>
        <v>Đúng</v>
      </c>
      <c r="AI16" s="90" t="str">
        <f t="shared" si="5"/>
        <v>Đúng</v>
      </c>
      <c r="AJ16" s="90" t="str">
        <f t="shared" si="2"/>
        <v>Đúng</v>
      </c>
    </row>
    <row r="17" spans="1:36" s="5" customFormat="1" ht="29.25" customHeight="1" x14ac:dyDescent="0.2">
      <c r="A17" s="607"/>
      <c r="B17" s="215" t="s">
        <v>481</v>
      </c>
      <c r="C17" s="454">
        <f t="shared" si="3"/>
        <v>0</v>
      </c>
      <c r="D17" s="297"/>
      <c r="E17" s="297"/>
      <c r="F17" s="308"/>
      <c r="G17" s="308"/>
      <c r="H17" s="458"/>
      <c r="I17" s="297"/>
      <c r="J17" s="308"/>
      <c r="K17" s="308"/>
      <c r="L17" s="297"/>
      <c r="M17" s="297"/>
      <c r="N17" s="608">
        <f t="shared" si="6"/>
        <v>0</v>
      </c>
      <c r="O17" s="297"/>
      <c r="P17" s="297"/>
      <c r="Q17" s="297"/>
      <c r="R17" s="297"/>
      <c r="S17" s="297"/>
      <c r="T17" s="297"/>
      <c r="U17" s="297"/>
      <c r="V17" s="297"/>
      <c r="W17" s="297"/>
      <c r="X17" s="297"/>
      <c r="Y17" s="297"/>
      <c r="Z17" s="297"/>
      <c r="AA17" s="297"/>
      <c r="AB17" s="608">
        <f t="shared" si="7"/>
        <v>0</v>
      </c>
      <c r="AC17" s="297"/>
      <c r="AD17" s="297"/>
      <c r="AE17" s="297"/>
      <c r="AF17" s="297"/>
      <c r="AG17" s="90" t="str">
        <f t="shared" si="1"/>
        <v>Đúng</v>
      </c>
      <c r="AH17" s="90" t="str">
        <f t="shared" si="4"/>
        <v>Đúng</v>
      </c>
      <c r="AI17" s="90" t="str">
        <f t="shared" si="5"/>
        <v>Đúng</v>
      </c>
      <c r="AJ17" s="90" t="str">
        <f t="shared" si="2"/>
        <v>Đúng</v>
      </c>
    </row>
    <row r="18" spans="1:36" s="5" customFormat="1" ht="27" customHeight="1" x14ac:dyDescent="0.2">
      <c r="A18" s="227"/>
      <c r="B18" s="215" t="s">
        <v>491</v>
      </c>
      <c r="C18" s="454">
        <f t="shared" si="3"/>
        <v>0</v>
      </c>
      <c r="D18" s="297"/>
      <c r="E18" s="297"/>
      <c r="F18" s="297"/>
      <c r="G18" s="308"/>
      <c r="H18" s="308"/>
      <c r="I18" s="297"/>
      <c r="J18" s="308"/>
      <c r="K18" s="308"/>
      <c r="L18" s="297"/>
      <c r="M18" s="297"/>
      <c r="N18" s="608">
        <f t="shared" si="6"/>
        <v>0</v>
      </c>
      <c r="O18" s="297"/>
      <c r="P18" s="297"/>
      <c r="Q18" s="297"/>
      <c r="R18" s="297"/>
      <c r="S18" s="297"/>
      <c r="T18" s="297"/>
      <c r="U18" s="297"/>
      <c r="V18" s="297"/>
      <c r="W18" s="297"/>
      <c r="X18" s="297"/>
      <c r="Y18" s="297"/>
      <c r="Z18" s="297"/>
      <c r="AA18" s="297"/>
      <c r="AB18" s="608">
        <f t="shared" si="7"/>
        <v>0</v>
      </c>
      <c r="AC18" s="297"/>
      <c r="AD18" s="297"/>
      <c r="AE18" s="297"/>
      <c r="AF18" s="297"/>
      <c r="AG18" s="90" t="str">
        <f t="shared" si="1"/>
        <v>Đúng</v>
      </c>
      <c r="AH18" s="90" t="str">
        <f t="shared" si="4"/>
        <v>Đúng</v>
      </c>
      <c r="AI18" s="90" t="str">
        <f t="shared" si="5"/>
        <v>Đúng</v>
      </c>
      <c r="AJ18" s="90" t="str">
        <f t="shared" si="2"/>
        <v>Đúng</v>
      </c>
    </row>
    <row r="19" spans="1:36" s="5" customFormat="1" ht="18.75" customHeight="1" x14ac:dyDescent="0.2">
      <c r="A19" s="607"/>
      <c r="B19" s="215" t="s">
        <v>227</v>
      </c>
      <c r="C19" s="454">
        <f t="shared" si="3"/>
        <v>0</v>
      </c>
      <c r="D19" s="297"/>
      <c r="E19" s="297"/>
      <c r="F19" s="297"/>
      <c r="G19" s="308"/>
      <c r="H19" s="458"/>
      <c r="I19" s="308"/>
      <c r="J19" s="308"/>
      <c r="K19" s="308"/>
      <c r="L19" s="297"/>
      <c r="M19" s="297"/>
      <c r="N19" s="608">
        <f t="shared" si="6"/>
        <v>0</v>
      </c>
      <c r="O19" s="297"/>
      <c r="P19" s="297"/>
      <c r="Q19" s="297"/>
      <c r="R19" s="297"/>
      <c r="S19" s="297"/>
      <c r="T19" s="297"/>
      <c r="U19" s="297"/>
      <c r="V19" s="297"/>
      <c r="W19" s="297"/>
      <c r="X19" s="297"/>
      <c r="Y19" s="297"/>
      <c r="Z19" s="297"/>
      <c r="AA19" s="297"/>
      <c r="AB19" s="608">
        <f t="shared" si="7"/>
        <v>0</v>
      </c>
      <c r="AC19" s="297"/>
      <c r="AD19" s="297"/>
      <c r="AE19" s="297"/>
      <c r="AF19" s="297"/>
      <c r="AG19" s="90" t="str">
        <f t="shared" si="1"/>
        <v>Đúng</v>
      </c>
      <c r="AH19" s="90" t="str">
        <f t="shared" si="4"/>
        <v>Đúng</v>
      </c>
      <c r="AI19" s="90" t="str">
        <f t="shared" si="5"/>
        <v>Đúng</v>
      </c>
      <c r="AJ19" s="90" t="str">
        <f t="shared" si="2"/>
        <v>Đúng</v>
      </c>
    </row>
    <row r="20" spans="1:36" s="5" customFormat="1" ht="17.25" customHeight="1" x14ac:dyDescent="0.2">
      <c r="A20" s="607"/>
      <c r="B20" s="215" t="s">
        <v>195</v>
      </c>
      <c r="C20" s="317">
        <f>SUM(D20:G20)</f>
        <v>0</v>
      </c>
      <c r="D20" s="297"/>
      <c r="E20" s="297"/>
      <c r="F20" s="297"/>
      <c r="G20" s="297"/>
      <c r="H20" s="458"/>
      <c r="I20" s="308"/>
      <c r="J20" s="308"/>
      <c r="K20" s="308"/>
      <c r="L20" s="297"/>
      <c r="M20" s="297"/>
      <c r="N20" s="608">
        <f t="shared" si="6"/>
        <v>0</v>
      </c>
      <c r="O20" s="297"/>
      <c r="P20" s="297"/>
      <c r="Q20" s="297"/>
      <c r="R20" s="297"/>
      <c r="S20" s="297"/>
      <c r="T20" s="297"/>
      <c r="U20" s="297"/>
      <c r="V20" s="297"/>
      <c r="W20" s="297"/>
      <c r="X20" s="297"/>
      <c r="Y20" s="297"/>
      <c r="Z20" s="297"/>
      <c r="AA20" s="297"/>
      <c r="AB20" s="608">
        <f t="shared" si="7"/>
        <v>0</v>
      </c>
      <c r="AC20" s="297"/>
      <c r="AD20" s="297"/>
      <c r="AE20" s="297"/>
      <c r="AF20" s="297"/>
      <c r="AG20" s="90" t="str">
        <f t="shared" si="1"/>
        <v>Đúng</v>
      </c>
      <c r="AH20" s="90" t="str">
        <f t="shared" si="4"/>
        <v>Đúng</v>
      </c>
      <c r="AI20" s="90" t="str">
        <f t="shared" si="5"/>
        <v>Đúng</v>
      </c>
      <c r="AJ20" s="90" t="str">
        <f t="shared" si="2"/>
        <v>Đúng</v>
      </c>
    </row>
    <row r="21" spans="1:36" ht="18.75" customHeight="1" x14ac:dyDescent="0.2">
      <c r="A21" s="448" t="s">
        <v>23</v>
      </c>
      <c r="B21" s="610" t="s">
        <v>3</v>
      </c>
      <c r="C21" s="463"/>
      <c r="D21" s="611"/>
      <c r="E21" s="611"/>
      <c r="F21" s="611"/>
      <c r="G21" s="611"/>
      <c r="H21" s="611"/>
      <c r="I21" s="611"/>
      <c r="J21" s="611"/>
      <c r="K21" s="611"/>
      <c r="L21" s="611"/>
      <c r="M21" s="611"/>
      <c r="N21" s="611"/>
      <c r="O21" s="609">
        <f>SUM(O22:O25)</f>
        <v>0</v>
      </c>
      <c r="P21" s="609">
        <f t="shared" ref="P21:Q21" si="8">SUM(P22:P25)</f>
        <v>0</v>
      </c>
      <c r="Q21" s="609">
        <f t="shared" si="8"/>
        <v>0</v>
      </c>
      <c r="R21" s="611"/>
      <c r="S21" s="611"/>
      <c r="T21" s="611"/>
      <c r="U21" s="611"/>
      <c r="V21" s="611"/>
      <c r="W21" s="611"/>
      <c r="X21" s="611"/>
      <c r="Y21" s="611"/>
      <c r="Z21" s="611"/>
      <c r="AA21" s="611"/>
      <c r="AB21" s="611"/>
      <c r="AC21" s="609">
        <f>SUM(AC22:AC25)</f>
        <v>0</v>
      </c>
      <c r="AD21" s="609">
        <f t="shared" ref="AD21:AE21" si="9">SUM(AD22:AD25)</f>
        <v>0</v>
      </c>
      <c r="AE21" s="609">
        <f t="shared" si="9"/>
        <v>0</v>
      </c>
      <c r="AF21" s="609">
        <f>SUM(AF22:AF25)</f>
        <v>0</v>
      </c>
    </row>
    <row r="22" spans="1:36" ht="17.25" customHeight="1" x14ac:dyDescent="0.2">
      <c r="A22" s="215"/>
      <c r="B22" s="215" t="s">
        <v>123</v>
      </c>
      <c r="C22" s="612"/>
      <c r="D22" s="612"/>
      <c r="E22" s="612"/>
      <c r="F22" s="612"/>
      <c r="G22" s="612"/>
      <c r="H22" s="612"/>
      <c r="I22" s="612"/>
      <c r="J22" s="612"/>
      <c r="K22" s="612"/>
      <c r="L22" s="612"/>
      <c r="M22" s="612"/>
      <c r="N22" s="612"/>
      <c r="O22" s="215"/>
      <c r="P22" s="215"/>
      <c r="Q22" s="215"/>
      <c r="R22" s="612"/>
      <c r="S22" s="612"/>
      <c r="T22" s="612"/>
      <c r="U22" s="612"/>
      <c r="V22" s="612"/>
      <c r="W22" s="612"/>
      <c r="X22" s="612"/>
      <c r="Y22" s="612"/>
      <c r="Z22" s="612"/>
      <c r="AA22" s="612"/>
      <c r="AB22" s="612"/>
      <c r="AC22" s="614"/>
      <c r="AD22" s="614"/>
      <c r="AE22" s="614"/>
      <c r="AF22" s="614"/>
    </row>
    <row r="23" spans="1:36" ht="18" customHeight="1" x14ac:dyDescent="0.2">
      <c r="A23" s="215"/>
      <c r="B23" s="215" t="s">
        <v>126</v>
      </c>
      <c r="C23" s="612"/>
      <c r="D23" s="612"/>
      <c r="E23" s="612"/>
      <c r="F23" s="612"/>
      <c r="G23" s="612"/>
      <c r="H23" s="612"/>
      <c r="I23" s="612"/>
      <c r="J23" s="612"/>
      <c r="K23" s="612"/>
      <c r="L23" s="612"/>
      <c r="M23" s="612"/>
      <c r="N23" s="612"/>
      <c r="O23" s="215"/>
      <c r="P23" s="215"/>
      <c r="Q23" s="215"/>
      <c r="R23" s="612"/>
      <c r="S23" s="612"/>
      <c r="T23" s="612"/>
      <c r="U23" s="612"/>
      <c r="V23" s="612"/>
      <c r="W23" s="612"/>
      <c r="X23" s="612"/>
      <c r="Y23" s="612"/>
      <c r="Z23" s="612"/>
      <c r="AA23" s="612"/>
      <c r="AB23" s="612"/>
      <c r="AC23" s="614"/>
      <c r="AD23" s="614"/>
      <c r="AE23" s="614"/>
      <c r="AF23" s="614"/>
    </row>
    <row r="24" spans="1:36" ht="27" customHeight="1" x14ac:dyDescent="0.2">
      <c r="A24" s="215"/>
      <c r="B24" s="215" t="s">
        <v>489</v>
      </c>
      <c r="C24" s="612"/>
      <c r="D24" s="612"/>
      <c r="E24" s="612"/>
      <c r="F24" s="612"/>
      <c r="G24" s="612"/>
      <c r="H24" s="612"/>
      <c r="I24" s="612"/>
      <c r="J24" s="612"/>
      <c r="K24" s="612"/>
      <c r="L24" s="612"/>
      <c r="M24" s="612"/>
      <c r="N24" s="612"/>
      <c r="O24" s="215"/>
      <c r="P24" s="215"/>
      <c r="Q24" s="215"/>
      <c r="R24" s="612"/>
      <c r="S24" s="612"/>
      <c r="T24" s="612"/>
      <c r="U24" s="612"/>
      <c r="V24" s="612"/>
      <c r="W24" s="612"/>
      <c r="X24" s="612"/>
      <c r="Y24" s="612"/>
      <c r="Z24" s="612"/>
      <c r="AA24" s="612"/>
      <c r="AB24" s="612"/>
      <c r="AC24" s="614"/>
      <c r="AD24" s="614"/>
      <c r="AE24" s="614"/>
      <c r="AF24" s="614"/>
    </row>
    <row r="25" spans="1:36" ht="19.5" customHeight="1" x14ac:dyDescent="0.2">
      <c r="A25" s="216"/>
      <c r="B25" s="216" t="s">
        <v>143</v>
      </c>
      <c r="C25" s="613"/>
      <c r="D25" s="613"/>
      <c r="E25" s="613"/>
      <c r="F25" s="613"/>
      <c r="G25" s="613"/>
      <c r="H25" s="613"/>
      <c r="I25" s="613"/>
      <c r="J25" s="613"/>
      <c r="K25" s="613"/>
      <c r="L25" s="613"/>
      <c r="M25" s="613"/>
      <c r="N25" s="613"/>
      <c r="O25" s="216"/>
      <c r="P25" s="216"/>
      <c r="Q25" s="216"/>
      <c r="R25" s="613"/>
      <c r="S25" s="613"/>
      <c r="T25" s="613"/>
      <c r="U25" s="613"/>
      <c r="V25" s="613"/>
      <c r="W25" s="613"/>
      <c r="X25" s="613"/>
      <c r="Y25" s="613"/>
      <c r="Z25" s="613"/>
      <c r="AA25" s="613"/>
      <c r="AB25" s="613"/>
      <c r="AC25" s="615"/>
      <c r="AD25" s="615"/>
      <c r="AE25" s="615"/>
      <c r="AF25" s="615"/>
    </row>
  </sheetData>
  <sheetProtection formatCells="0" formatColumns="0" formatRows="0"/>
  <mergeCells count="38">
    <mergeCell ref="A1:AB1"/>
    <mergeCell ref="AC1:AF1"/>
    <mergeCell ref="A2:T2"/>
    <mergeCell ref="AB2:AF2"/>
    <mergeCell ref="A3:A7"/>
    <mergeCell ref="B3:B7"/>
    <mergeCell ref="C3:C7"/>
    <mergeCell ref="D3:G4"/>
    <mergeCell ref="H3:M4"/>
    <mergeCell ref="N3:AF3"/>
    <mergeCell ref="R5:R7"/>
    <mergeCell ref="S5:S7"/>
    <mergeCell ref="T5:T7"/>
    <mergeCell ref="U5:U7"/>
    <mergeCell ref="AB5:AB7"/>
    <mergeCell ref="O4:O7"/>
    <mergeCell ref="AB4:AF4"/>
    <mergeCell ref="AE5:AE7"/>
    <mergeCell ref="AF5:AF7"/>
    <mergeCell ref="V6:X6"/>
    <mergeCell ref="AC5:AC7"/>
    <mergeCell ref="AD5:AD7"/>
    <mergeCell ref="N4:N7"/>
    <mergeCell ref="Q4:Q7"/>
    <mergeCell ref="R4:AA4"/>
    <mergeCell ref="D5:D7"/>
    <mergeCell ref="E5:E7"/>
    <mergeCell ref="F5:F7"/>
    <mergeCell ref="G5:G7"/>
    <mergeCell ref="Y6:AA6"/>
    <mergeCell ref="M5:M7"/>
    <mergeCell ref="H5:H7"/>
    <mergeCell ref="L5:L7"/>
    <mergeCell ref="I5:I7"/>
    <mergeCell ref="V5:AA5"/>
    <mergeCell ref="J5:J7"/>
    <mergeCell ref="K5:K7"/>
    <mergeCell ref="P4:P7"/>
  </mergeCells>
  <conditionalFormatting sqref="AJ1:AJ1048576 AG10:AI20">
    <cfRule type="cellIs" dxfId="5" priority="1" operator="equal">
      <formula>"Đúng"</formula>
    </cfRule>
  </conditionalFormatting>
  <pageMargins left="0.43307086614173229" right="0" top="0.26" bottom="0" header="0" footer="0"/>
  <pageSetup paperSize="9" scale="8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FFFF00"/>
    <pageSetUpPr fitToPage="1"/>
  </sheetPr>
  <dimension ref="A1:AG25"/>
  <sheetViews>
    <sheetView zoomScale="115" zoomScaleNormal="115" workbookViewId="0">
      <selection activeCell="Y2" sqref="Y2:AB2"/>
    </sheetView>
  </sheetViews>
  <sheetFormatPr defaultColWidth="5.42578125" defaultRowHeight="15.75" x14ac:dyDescent="0.25"/>
  <cols>
    <col min="1" max="1" width="4.140625" style="20" customWidth="1"/>
    <col min="2" max="2" width="28.140625" style="2" customWidth="1"/>
    <col min="3" max="3" width="4.85546875" style="19" customWidth="1"/>
    <col min="4" max="4" width="4.5703125" style="2" customWidth="1"/>
    <col min="5" max="5" width="4.28515625" style="2" customWidth="1"/>
    <col min="6" max="6" width="5.7109375" style="2" customWidth="1"/>
    <col min="7" max="7" width="4.28515625" style="2" customWidth="1"/>
    <col min="8" max="8" width="5.28515625" style="2" customWidth="1"/>
    <col min="9" max="10" width="4.28515625" style="2" customWidth="1"/>
    <col min="11" max="11" width="5.7109375" style="2" customWidth="1"/>
    <col min="12" max="15" width="4.28515625" style="2" customWidth="1"/>
    <col min="16" max="16" width="5.85546875" style="2" customWidth="1"/>
    <col min="17" max="17" width="5" style="2" customWidth="1"/>
    <col min="18" max="18" width="5.140625" style="2" customWidth="1"/>
    <col min="19" max="19" width="4.42578125" style="2" customWidth="1"/>
    <col min="20" max="20" width="4.85546875" style="2" customWidth="1"/>
    <col min="21" max="21" width="6" style="2" customWidth="1"/>
    <col min="22" max="22" width="5.28515625" style="2" customWidth="1"/>
    <col min="23" max="24" width="5.42578125" style="2" customWidth="1"/>
    <col min="25" max="25" width="4.28515625" style="2" customWidth="1"/>
    <col min="26" max="26" width="4.7109375" style="2" customWidth="1"/>
    <col min="27" max="28" width="4.28515625" style="2" customWidth="1"/>
    <col min="29" max="260" width="5.42578125" style="2"/>
    <col min="261" max="261" width="4.140625" style="2" customWidth="1"/>
    <col min="262" max="262" width="28.140625" style="2" customWidth="1"/>
    <col min="263" max="263" width="5.140625" style="2" customWidth="1"/>
    <col min="264" max="264" width="4.42578125" style="2" customWidth="1"/>
    <col min="265" max="287" width="4.28515625" style="2" customWidth="1"/>
    <col min="288" max="516" width="5.42578125" style="2"/>
    <col min="517" max="517" width="4.140625" style="2" customWidth="1"/>
    <col min="518" max="518" width="28.140625" style="2" customWidth="1"/>
    <col min="519" max="519" width="5.140625" style="2" customWidth="1"/>
    <col min="520" max="520" width="4.42578125" style="2" customWidth="1"/>
    <col min="521" max="543" width="4.28515625" style="2" customWidth="1"/>
    <col min="544" max="772" width="5.42578125" style="2"/>
    <col min="773" max="773" width="4.140625" style="2" customWidth="1"/>
    <col min="774" max="774" width="28.140625" style="2" customWidth="1"/>
    <col min="775" max="775" width="5.140625" style="2" customWidth="1"/>
    <col min="776" max="776" width="4.42578125" style="2" customWidth="1"/>
    <col min="777" max="799" width="4.28515625" style="2" customWidth="1"/>
    <col min="800" max="1028" width="5.42578125" style="2"/>
    <col min="1029" max="1029" width="4.140625" style="2" customWidth="1"/>
    <col min="1030" max="1030" width="28.140625" style="2" customWidth="1"/>
    <col min="1031" max="1031" width="5.140625" style="2" customWidth="1"/>
    <col min="1032" max="1032" width="4.42578125" style="2" customWidth="1"/>
    <col min="1033" max="1055" width="4.28515625" style="2" customWidth="1"/>
    <col min="1056" max="1284" width="5.42578125" style="2"/>
    <col min="1285" max="1285" width="4.140625" style="2" customWidth="1"/>
    <col min="1286" max="1286" width="28.140625" style="2" customWidth="1"/>
    <col min="1287" max="1287" width="5.140625" style="2" customWidth="1"/>
    <col min="1288" max="1288" width="4.42578125" style="2" customWidth="1"/>
    <col min="1289" max="1311" width="4.28515625" style="2" customWidth="1"/>
    <col min="1312" max="1540" width="5.42578125" style="2"/>
    <col min="1541" max="1541" width="4.140625" style="2" customWidth="1"/>
    <col min="1542" max="1542" width="28.140625" style="2" customWidth="1"/>
    <col min="1543" max="1543" width="5.140625" style="2" customWidth="1"/>
    <col min="1544" max="1544" width="4.42578125" style="2" customWidth="1"/>
    <col min="1545" max="1567" width="4.28515625" style="2" customWidth="1"/>
    <col min="1568" max="1796" width="5.42578125" style="2"/>
    <col min="1797" max="1797" width="4.140625" style="2" customWidth="1"/>
    <col min="1798" max="1798" width="28.140625" style="2" customWidth="1"/>
    <col min="1799" max="1799" width="5.140625" style="2" customWidth="1"/>
    <col min="1800" max="1800" width="4.42578125" style="2" customWidth="1"/>
    <col min="1801" max="1823" width="4.28515625" style="2" customWidth="1"/>
    <col min="1824" max="2052" width="5.42578125" style="2"/>
    <col min="2053" max="2053" width="4.140625" style="2" customWidth="1"/>
    <col min="2054" max="2054" width="28.140625" style="2" customWidth="1"/>
    <col min="2055" max="2055" width="5.140625" style="2" customWidth="1"/>
    <col min="2056" max="2056" width="4.42578125" style="2" customWidth="1"/>
    <col min="2057" max="2079" width="4.28515625" style="2" customWidth="1"/>
    <col min="2080" max="2308" width="5.42578125" style="2"/>
    <col min="2309" max="2309" width="4.140625" style="2" customWidth="1"/>
    <col min="2310" max="2310" width="28.140625" style="2" customWidth="1"/>
    <col min="2311" max="2311" width="5.140625" style="2" customWidth="1"/>
    <col min="2312" max="2312" width="4.42578125" style="2" customWidth="1"/>
    <col min="2313" max="2335" width="4.28515625" style="2" customWidth="1"/>
    <col min="2336" max="2564" width="5.42578125" style="2"/>
    <col min="2565" max="2565" width="4.140625" style="2" customWidth="1"/>
    <col min="2566" max="2566" width="28.140625" style="2" customWidth="1"/>
    <col min="2567" max="2567" width="5.140625" style="2" customWidth="1"/>
    <col min="2568" max="2568" width="4.42578125" style="2" customWidth="1"/>
    <col min="2569" max="2591" width="4.28515625" style="2" customWidth="1"/>
    <col min="2592" max="2820" width="5.42578125" style="2"/>
    <col min="2821" max="2821" width="4.140625" style="2" customWidth="1"/>
    <col min="2822" max="2822" width="28.140625" style="2" customWidth="1"/>
    <col min="2823" max="2823" width="5.140625" style="2" customWidth="1"/>
    <col min="2824" max="2824" width="4.42578125" style="2" customWidth="1"/>
    <col min="2825" max="2847" width="4.28515625" style="2" customWidth="1"/>
    <col min="2848" max="3076" width="5.42578125" style="2"/>
    <col min="3077" max="3077" width="4.140625" style="2" customWidth="1"/>
    <col min="3078" max="3078" width="28.140625" style="2" customWidth="1"/>
    <col min="3079" max="3079" width="5.140625" style="2" customWidth="1"/>
    <col min="3080" max="3080" width="4.42578125" style="2" customWidth="1"/>
    <col min="3081" max="3103" width="4.28515625" style="2" customWidth="1"/>
    <col min="3104" max="3332" width="5.42578125" style="2"/>
    <col min="3333" max="3333" width="4.140625" style="2" customWidth="1"/>
    <col min="3334" max="3334" width="28.140625" style="2" customWidth="1"/>
    <col min="3335" max="3335" width="5.140625" style="2" customWidth="1"/>
    <col min="3336" max="3336" width="4.42578125" style="2" customWidth="1"/>
    <col min="3337" max="3359" width="4.28515625" style="2" customWidth="1"/>
    <col min="3360" max="3588" width="5.42578125" style="2"/>
    <col min="3589" max="3589" width="4.140625" style="2" customWidth="1"/>
    <col min="3590" max="3590" width="28.140625" style="2" customWidth="1"/>
    <col min="3591" max="3591" width="5.140625" style="2" customWidth="1"/>
    <col min="3592" max="3592" width="4.42578125" style="2" customWidth="1"/>
    <col min="3593" max="3615" width="4.28515625" style="2" customWidth="1"/>
    <col min="3616" max="3844" width="5.42578125" style="2"/>
    <col min="3845" max="3845" width="4.140625" style="2" customWidth="1"/>
    <col min="3846" max="3846" width="28.140625" style="2" customWidth="1"/>
    <col min="3847" max="3847" width="5.140625" style="2" customWidth="1"/>
    <col min="3848" max="3848" width="4.42578125" style="2" customWidth="1"/>
    <col min="3849" max="3871" width="4.28515625" style="2" customWidth="1"/>
    <col min="3872" max="4100" width="5.42578125" style="2"/>
    <col min="4101" max="4101" width="4.140625" style="2" customWidth="1"/>
    <col min="4102" max="4102" width="28.140625" style="2" customWidth="1"/>
    <col min="4103" max="4103" width="5.140625" style="2" customWidth="1"/>
    <col min="4104" max="4104" width="4.42578125" style="2" customWidth="1"/>
    <col min="4105" max="4127" width="4.28515625" style="2" customWidth="1"/>
    <col min="4128" max="4356" width="5.42578125" style="2"/>
    <col min="4357" max="4357" width="4.140625" style="2" customWidth="1"/>
    <col min="4358" max="4358" width="28.140625" style="2" customWidth="1"/>
    <col min="4359" max="4359" width="5.140625" style="2" customWidth="1"/>
    <col min="4360" max="4360" width="4.42578125" style="2" customWidth="1"/>
    <col min="4361" max="4383" width="4.28515625" style="2" customWidth="1"/>
    <col min="4384" max="4612" width="5.42578125" style="2"/>
    <col min="4613" max="4613" width="4.140625" style="2" customWidth="1"/>
    <col min="4614" max="4614" width="28.140625" style="2" customWidth="1"/>
    <col min="4615" max="4615" width="5.140625" style="2" customWidth="1"/>
    <col min="4616" max="4616" width="4.42578125" style="2" customWidth="1"/>
    <col min="4617" max="4639" width="4.28515625" style="2" customWidth="1"/>
    <col min="4640" max="4868" width="5.42578125" style="2"/>
    <col min="4869" max="4869" width="4.140625" style="2" customWidth="1"/>
    <col min="4870" max="4870" width="28.140625" style="2" customWidth="1"/>
    <col min="4871" max="4871" width="5.140625" style="2" customWidth="1"/>
    <col min="4872" max="4872" width="4.42578125" style="2" customWidth="1"/>
    <col min="4873" max="4895" width="4.28515625" style="2" customWidth="1"/>
    <col min="4896" max="5124" width="5.42578125" style="2"/>
    <col min="5125" max="5125" width="4.140625" style="2" customWidth="1"/>
    <col min="5126" max="5126" width="28.140625" style="2" customWidth="1"/>
    <col min="5127" max="5127" width="5.140625" style="2" customWidth="1"/>
    <col min="5128" max="5128" width="4.42578125" style="2" customWidth="1"/>
    <col min="5129" max="5151" width="4.28515625" style="2" customWidth="1"/>
    <col min="5152" max="5380" width="5.42578125" style="2"/>
    <col min="5381" max="5381" width="4.140625" style="2" customWidth="1"/>
    <col min="5382" max="5382" width="28.140625" style="2" customWidth="1"/>
    <col min="5383" max="5383" width="5.140625" style="2" customWidth="1"/>
    <col min="5384" max="5384" width="4.42578125" style="2" customWidth="1"/>
    <col min="5385" max="5407" width="4.28515625" style="2" customWidth="1"/>
    <col min="5408" max="5636" width="5.42578125" style="2"/>
    <col min="5637" max="5637" width="4.140625" style="2" customWidth="1"/>
    <col min="5638" max="5638" width="28.140625" style="2" customWidth="1"/>
    <col min="5639" max="5639" width="5.140625" style="2" customWidth="1"/>
    <col min="5640" max="5640" width="4.42578125" style="2" customWidth="1"/>
    <col min="5641" max="5663" width="4.28515625" style="2" customWidth="1"/>
    <col min="5664" max="5892" width="5.42578125" style="2"/>
    <col min="5893" max="5893" width="4.140625" style="2" customWidth="1"/>
    <col min="5894" max="5894" width="28.140625" style="2" customWidth="1"/>
    <col min="5895" max="5895" width="5.140625" style="2" customWidth="1"/>
    <col min="5896" max="5896" width="4.42578125" style="2" customWidth="1"/>
    <col min="5897" max="5919" width="4.28515625" style="2" customWidth="1"/>
    <col min="5920" max="6148" width="5.42578125" style="2"/>
    <col min="6149" max="6149" width="4.140625" style="2" customWidth="1"/>
    <col min="6150" max="6150" width="28.140625" style="2" customWidth="1"/>
    <col min="6151" max="6151" width="5.140625" style="2" customWidth="1"/>
    <col min="6152" max="6152" width="4.42578125" style="2" customWidth="1"/>
    <col min="6153" max="6175" width="4.28515625" style="2" customWidth="1"/>
    <col min="6176" max="6404" width="5.42578125" style="2"/>
    <col min="6405" max="6405" width="4.140625" style="2" customWidth="1"/>
    <col min="6406" max="6406" width="28.140625" style="2" customWidth="1"/>
    <col min="6407" max="6407" width="5.140625" style="2" customWidth="1"/>
    <col min="6408" max="6408" width="4.42578125" style="2" customWidth="1"/>
    <col min="6409" max="6431" width="4.28515625" style="2" customWidth="1"/>
    <col min="6432" max="6660" width="5.42578125" style="2"/>
    <col min="6661" max="6661" width="4.140625" style="2" customWidth="1"/>
    <col min="6662" max="6662" width="28.140625" style="2" customWidth="1"/>
    <col min="6663" max="6663" width="5.140625" style="2" customWidth="1"/>
    <col min="6664" max="6664" width="4.42578125" style="2" customWidth="1"/>
    <col min="6665" max="6687" width="4.28515625" style="2" customWidth="1"/>
    <col min="6688" max="6916" width="5.42578125" style="2"/>
    <col min="6917" max="6917" width="4.140625" style="2" customWidth="1"/>
    <col min="6918" max="6918" width="28.140625" style="2" customWidth="1"/>
    <col min="6919" max="6919" width="5.140625" style="2" customWidth="1"/>
    <col min="6920" max="6920" width="4.42578125" style="2" customWidth="1"/>
    <col min="6921" max="6943" width="4.28515625" style="2" customWidth="1"/>
    <col min="6944" max="7172" width="5.42578125" style="2"/>
    <col min="7173" max="7173" width="4.140625" style="2" customWidth="1"/>
    <col min="7174" max="7174" width="28.140625" style="2" customWidth="1"/>
    <col min="7175" max="7175" width="5.140625" style="2" customWidth="1"/>
    <col min="7176" max="7176" width="4.42578125" style="2" customWidth="1"/>
    <col min="7177" max="7199" width="4.28515625" style="2" customWidth="1"/>
    <col min="7200" max="7428" width="5.42578125" style="2"/>
    <col min="7429" max="7429" width="4.140625" style="2" customWidth="1"/>
    <col min="7430" max="7430" width="28.140625" style="2" customWidth="1"/>
    <col min="7431" max="7431" width="5.140625" style="2" customWidth="1"/>
    <col min="7432" max="7432" width="4.42578125" style="2" customWidth="1"/>
    <col min="7433" max="7455" width="4.28515625" style="2" customWidth="1"/>
    <col min="7456" max="7684" width="5.42578125" style="2"/>
    <col min="7685" max="7685" width="4.140625" style="2" customWidth="1"/>
    <col min="7686" max="7686" width="28.140625" style="2" customWidth="1"/>
    <col min="7687" max="7687" width="5.140625" style="2" customWidth="1"/>
    <col min="7688" max="7688" width="4.42578125" style="2" customWidth="1"/>
    <col min="7689" max="7711" width="4.28515625" style="2" customWidth="1"/>
    <col min="7712" max="7940" width="5.42578125" style="2"/>
    <col min="7941" max="7941" width="4.140625" style="2" customWidth="1"/>
    <col min="7942" max="7942" width="28.140625" style="2" customWidth="1"/>
    <col min="7943" max="7943" width="5.140625" style="2" customWidth="1"/>
    <col min="7944" max="7944" width="4.42578125" style="2" customWidth="1"/>
    <col min="7945" max="7967" width="4.28515625" style="2" customWidth="1"/>
    <col min="7968" max="8196" width="5.42578125" style="2"/>
    <col min="8197" max="8197" width="4.140625" style="2" customWidth="1"/>
    <col min="8198" max="8198" width="28.140625" style="2" customWidth="1"/>
    <col min="8199" max="8199" width="5.140625" style="2" customWidth="1"/>
    <col min="8200" max="8200" width="4.42578125" style="2" customWidth="1"/>
    <col min="8201" max="8223" width="4.28515625" style="2" customWidth="1"/>
    <col min="8224" max="8452" width="5.42578125" style="2"/>
    <col min="8453" max="8453" width="4.140625" style="2" customWidth="1"/>
    <col min="8454" max="8454" width="28.140625" style="2" customWidth="1"/>
    <col min="8455" max="8455" width="5.140625" style="2" customWidth="1"/>
    <col min="8456" max="8456" width="4.42578125" style="2" customWidth="1"/>
    <col min="8457" max="8479" width="4.28515625" style="2" customWidth="1"/>
    <col min="8480" max="8708" width="5.42578125" style="2"/>
    <col min="8709" max="8709" width="4.140625" style="2" customWidth="1"/>
    <col min="8710" max="8710" width="28.140625" style="2" customWidth="1"/>
    <col min="8711" max="8711" width="5.140625" style="2" customWidth="1"/>
    <col min="8712" max="8712" width="4.42578125" style="2" customWidth="1"/>
    <col min="8713" max="8735" width="4.28515625" style="2" customWidth="1"/>
    <col min="8736" max="8964" width="5.42578125" style="2"/>
    <col min="8965" max="8965" width="4.140625" style="2" customWidth="1"/>
    <col min="8966" max="8966" width="28.140625" style="2" customWidth="1"/>
    <col min="8967" max="8967" width="5.140625" style="2" customWidth="1"/>
    <col min="8968" max="8968" width="4.42578125" style="2" customWidth="1"/>
    <col min="8969" max="8991" width="4.28515625" style="2" customWidth="1"/>
    <col min="8992" max="9220" width="5.42578125" style="2"/>
    <col min="9221" max="9221" width="4.140625" style="2" customWidth="1"/>
    <col min="9222" max="9222" width="28.140625" style="2" customWidth="1"/>
    <col min="9223" max="9223" width="5.140625" style="2" customWidth="1"/>
    <col min="9224" max="9224" width="4.42578125" style="2" customWidth="1"/>
    <col min="9225" max="9247" width="4.28515625" style="2" customWidth="1"/>
    <col min="9248" max="9476" width="5.42578125" style="2"/>
    <col min="9477" max="9477" width="4.140625" style="2" customWidth="1"/>
    <col min="9478" max="9478" width="28.140625" style="2" customWidth="1"/>
    <col min="9479" max="9479" width="5.140625" style="2" customWidth="1"/>
    <col min="9480" max="9480" width="4.42578125" style="2" customWidth="1"/>
    <col min="9481" max="9503" width="4.28515625" style="2" customWidth="1"/>
    <col min="9504" max="9732" width="5.42578125" style="2"/>
    <col min="9733" max="9733" width="4.140625" style="2" customWidth="1"/>
    <col min="9734" max="9734" width="28.140625" style="2" customWidth="1"/>
    <col min="9735" max="9735" width="5.140625" style="2" customWidth="1"/>
    <col min="9736" max="9736" width="4.42578125" style="2" customWidth="1"/>
    <col min="9737" max="9759" width="4.28515625" style="2" customWidth="1"/>
    <col min="9760" max="9988" width="5.42578125" style="2"/>
    <col min="9989" max="9989" width="4.140625" style="2" customWidth="1"/>
    <col min="9990" max="9990" width="28.140625" style="2" customWidth="1"/>
    <col min="9991" max="9991" width="5.140625" style="2" customWidth="1"/>
    <col min="9992" max="9992" width="4.42578125" style="2" customWidth="1"/>
    <col min="9993" max="10015" width="4.28515625" style="2" customWidth="1"/>
    <col min="10016" max="10244" width="5.42578125" style="2"/>
    <col min="10245" max="10245" width="4.140625" style="2" customWidth="1"/>
    <col min="10246" max="10246" width="28.140625" style="2" customWidth="1"/>
    <col min="10247" max="10247" width="5.140625" style="2" customWidth="1"/>
    <col min="10248" max="10248" width="4.42578125" style="2" customWidth="1"/>
    <col min="10249" max="10271" width="4.28515625" style="2" customWidth="1"/>
    <col min="10272" max="10500" width="5.42578125" style="2"/>
    <col min="10501" max="10501" width="4.140625" style="2" customWidth="1"/>
    <col min="10502" max="10502" width="28.140625" style="2" customWidth="1"/>
    <col min="10503" max="10503" width="5.140625" style="2" customWidth="1"/>
    <col min="10504" max="10504" width="4.42578125" style="2" customWidth="1"/>
    <col min="10505" max="10527" width="4.28515625" style="2" customWidth="1"/>
    <col min="10528" max="10756" width="5.42578125" style="2"/>
    <col min="10757" max="10757" width="4.140625" style="2" customWidth="1"/>
    <col min="10758" max="10758" width="28.140625" style="2" customWidth="1"/>
    <col min="10759" max="10759" width="5.140625" style="2" customWidth="1"/>
    <col min="10760" max="10760" width="4.42578125" style="2" customWidth="1"/>
    <col min="10761" max="10783" width="4.28515625" style="2" customWidth="1"/>
    <col min="10784" max="11012" width="5.42578125" style="2"/>
    <col min="11013" max="11013" width="4.140625" style="2" customWidth="1"/>
    <col min="11014" max="11014" width="28.140625" style="2" customWidth="1"/>
    <col min="11015" max="11015" width="5.140625" style="2" customWidth="1"/>
    <col min="11016" max="11016" width="4.42578125" style="2" customWidth="1"/>
    <col min="11017" max="11039" width="4.28515625" style="2" customWidth="1"/>
    <col min="11040" max="11268" width="5.42578125" style="2"/>
    <col min="11269" max="11269" width="4.140625" style="2" customWidth="1"/>
    <col min="11270" max="11270" width="28.140625" style="2" customWidth="1"/>
    <col min="11271" max="11271" width="5.140625" style="2" customWidth="1"/>
    <col min="11272" max="11272" width="4.42578125" style="2" customWidth="1"/>
    <col min="11273" max="11295" width="4.28515625" style="2" customWidth="1"/>
    <col min="11296" max="11524" width="5.42578125" style="2"/>
    <col min="11525" max="11525" width="4.140625" style="2" customWidth="1"/>
    <col min="11526" max="11526" width="28.140625" style="2" customWidth="1"/>
    <col min="11527" max="11527" width="5.140625" style="2" customWidth="1"/>
    <col min="11528" max="11528" width="4.42578125" style="2" customWidth="1"/>
    <col min="11529" max="11551" width="4.28515625" style="2" customWidth="1"/>
    <col min="11552" max="11780" width="5.42578125" style="2"/>
    <col min="11781" max="11781" width="4.140625" style="2" customWidth="1"/>
    <col min="11782" max="11782" width="28.140625" style="2" customWidth="1"/>
    <col min="11783" max="11783" width="5.140625" style="2" customWidth="1"/>
    <col min="11784" max="11784" width="4.42578125" style="2" customWidth="1"/>
    <col min="11785" max="11807" width="4.28515625" style="2" customWidth="1"/>
    <col min="11808" max="12036" width="5.42578125" style="2"/>
    <col min="12037" max="12037" width="4.140625" style="2" customWidth="1"/>
    <col min="12038" max="12038" width="28.140625" style="2" customWidth="1"/>
    <col min="12039" max="12039" width="5.140625" style="2" customWidth="1"/>
    <col min="12040" max="12040" width="4.42578125" style="2" customWidth="1"/>
    <col min="12041" max="12063" width="4.28515625" style="2" customWidth="1"/>
    <col min="12064" max="12292" width="5.42578125" style="2"/>
    <col min="12293" max="12293" width="4.140625" style="2" customWidth="1"/>
    <col min="12294" max="12294" width="28.140625" style="2" customWidth="1"/>
    <col min="12295" max="12295" width="5.140625" style="2" customWidth="1"/>
    <col min="12296" max="12296" width="4.42578125" style="2" customWidth="1"/>
    <col min="12297" max="12319" width="4.28515625" style="2" customWidth="1"/>
    <col min="12320" max="12548" width="5.42578125" style="2"/>
    <col min="12549" max="12549" width="4.140625" style="2" customWidth="1"/>
    <col min="12550" max="12550" width="28.140625" style="2" customWidth="1"/>
    <col min="12551" max="12551" width="5.140625" style="2" customWidth="1"/>
    <col min="12552" max="12552" width="4.42578125" style="2" customWidth="1"/>
    <col min="12553" max="12575" width="4.28515625" style="2" customWidth="1"/>
    <col min="12576" max="12804" width="5.42578125" style="2"/>
    <col min="12805" max="12805" width="4.140625" style="2" customWidth="1"/>
    <col min="12806" max="12806" width="28.140625" style="2" customWidth="1"/>
    <col min="12807" max="12807" width="5.140625" style="2" customWidth="1"/>
    <col min="12808" max="12808" width="4.42578125" style="2" customWidth="1"/>
    <col min="12809" max="12831" width="4.28515625" style="2" customWidth="1"/>
    <col min="12832" max="13060" width="5.42578125" style="2"/>
    <col min="13061" max="13061" width="4.140625" style="2" customWidth="1"/>
    <col min="13062" max="13062" width="28.140625" style="2" customWidth="1"/>
    <col min="13063" max="13063" width="5.140625" style="2" customWidth="1"/>
    <col min="13064" max="13064" width="4.42578125" style="2" customWidth="1"/>
    <col min="13065" max="13087" width="4.28515625" style="2" customWidth="1"/>
    <col min="13088" max="13316" width="5.42578125" style="2"/>
    <col min="13317" max="13317" width="4.140625" style="2" customWidth="1"/>
    <col min="13318" max="13318" width="28.140625" style="2" customWidth="1"/>
    <col min="13319" max="13319" width="5.140625" style="2" customWidth="1"/>
    <col min="13320" max="13320" width="4.42578125" style="2" customWidth="1"/>
    <col min="13321" max="13343" width="4.28515625" style="2" customWidth="1"/>
    <col min="13344" max="13572" width="5.42578125" style="2"/>
    <col min="13573" max="13573" width="4.140625" style="2" customWidth="1"/>
    <col min="13574" max="13574" width="28.140625" style="2" customWidth="1"/>
    <col min="13575" max="13575" width="5.140625" style="2" customWidth="1"/>
    <col min="13576" max="13576" width="4.42578125" style="2" customWidth="1"/>
    <col min="13577" max="13599" width="4.28515625" style="2" customWidth="1"/>
    <col min="13600" max="13828" width="5.42578125" style="2"/>
    <col min="13829" max="13829" width="4.140625" style="2" customWidth="1"/>
    <col min="13830" max="13830" width="28.140625" style="2" customWidth="1"/>
    <col min="13831" max="13831" width="5.140625" style="2" customWidth="1"/>
    <col min="13832" max="13832" width="4.42578125" style="2" customWidth="1"/>
    <col min="13833" max="13855" width="4.28515625" style="2" customWidth="1"/>
    <col min="13856" max="14084" width="5.42578125" style="2"/>
    <col min="14085" max="14085" width="4.140625" style="2" customWidth="1"/>
    <col min="14086" max="14086" width="28.140625" style="2" customWidth="1"/>
    <col min="14087" max="14087" width="5.140625" style="2" customWidth="1"/>
    <col min="14088" max="14088" width="4.42578125" style="2" customWidth="1"/>
    <col min="14089" max="14111" width="4.28515625" style="2" customWidth="1"/>
    <col min="14112" max="14340" width="5.42578125" style="2"/>
    <col min="14341" max="14341" width="4.140625" style="2" customWidth="1"/>
    <col min="14342" max="14342" width="28.140625" style="2" customWidth="1"/>
    <col min="14343" max="14343" width="5.140625" style="2" customWidth="1"/>
    <col min="14344" max="14344" width="4.42578125" style="2" customWidth="1"/>
    <col min="14345" max="14367" width="4.28515625" style="2" customWidth="1"/>
    <col min="14368" max="14596" width="5.42578125" style="2"/>
    <col min="14597" max="14597" width="4.140625" style="2" customWidth="1"/>
    <col min="14598" max="14598" width="28.140625" style="2" customWidth="1"/>
    <col min="14599" max="14599" width="5.140625" style="2" customWidth="1"/>
    <col min="14600" max="14600" width="4.42578125" style="2" customWidth="1"/>
    <col min="14601" max="14623" width="4.28515625" style="2" customWidth="1"/>
    <col min="14624" max="14852" width="5.42578125" style="2"/>
    <col min="14853" max="14853" width="4.140625" style="2" customWidth="1"/>
    <col min="14854" max="14854" width="28.140625" style="2" customWidth="1"/>
    <col min="14855" max="14855" width="5.140625" style="2" customWidth="1"/>
    <col min="14856" max="14856" width="4.42578125" style="2" customWidth="1"/>
    <col min="14857" max="14879" width="4.28515625" style="2" customWidth="1"/>
    <col min="14880" max="15108" width="5.42578125" style="2"/>
    <col min="15109" max="15109" width="4.140625" style="2" customWidth="1"/>
    <col min="15110" max="15110" width="28.140625" style="2" customWidth="1"/>
    <col min="15111" max="15111" width="5.140625" style="2" customWidth="1"/>
    <col min="15112" max="15112" width="4.42578125" style="2" customWidth="1"/>
    <col min="15113" max="15135" width="4.28515625" style="2" customWidth="1"/>
    <col min="15136" max="15364" width="5.42578125" style="2"/>
    <col min="15365" max="15365" width="4.140625" style="2" customWidth="1"/>
    <col min="15366" max="15366" width="28.140625" style="2" customWidth="1"/>
    <col min="15367" max="15367" width="5.140625" style="2" customWidth="1"/>
    <col min="15368" max="15368" width="4.42578125" style="2" customWidth="1"/>
    <col min="15369" max="15391" width="4.28515625" style="2" customWidth="1"/>
    <col min="15392" max="15620" width="5.42578125" style="2"/>
    <col min="15621" max="15621" width="4.140625" style="2" customWidth="1"/>
    <col min="15622" max="15622" width="28.140625" style="2" customWidth="1"/>
    <col min="15623" max="15623" width="5.140625" style="2" customWidth="1"/>
    <col min="15624" max="15624" width="4.42578125" style="2" customWidth="1"/>
    <col min="15625" max="15647" width="4.28515625" style="2" customWidth="1"/>
    <col min="15648" max="15876" width="5.42578125" style="2"/>
    <col min="15877" max="15877" width="4.140625" style="2" customWidth="1"/>
    <col min="15878" max="15878" width="28.140625" style="2" customWidth="1"/>
    <col min="15879" max="15879" width="5.140625" style="2" customWidth="1"/>
    <col min="15880" max="15880" width="4.42578125" style="2" customWidth="1"/>
    <col min="15881" max="15903" width="4.28515625" style="2" customWidth="1"/>
    <col min="15904" max="16132" width="5.42578125" style="2"/>
    <col min="16133" max="16133" width="4.140625" style="2" customWidth="1"/>
    <col min="16134" max="16134" width="28.140625" style="2" customWidth="1"/>
    <col min="16135" max="16135" width="5.140625" style="2" customWidth="1"/>
    <col min="16136" max="16136" width="4.42578125" style="2" customWidth="1"/>
    <col min="16137" max="16159" width="4.28515625" style="2" customWidth="1"/>
    <col min="16160" max="16384" width="5.42578125" style="2"/>
  </cols>
  <sheetData>
    <row r="1" spans="1:33" s="1" customFormat="1" ht="27.75" customHeight="1" x14ac:dyDescent="0.2">
      <c r="A1" s="1037" t="s">
        <v>196</v>
      </c>
      <c r="B1" s="1037"/>
      <c r="C1" s="1037"/>
      <c r="D1" s="1037"/>
      <c r="E1" s="1037"/>
      <c r="F1" s="1037"/>
      <c r="G1" s="1037"/>
      <c r="H1" s="1037"/>
      <c r="I1" s="1037"/>
      <c r="J1" s="1037"/>
      <c r="K1" s="1037"/>
      <c r="L1" s="1037"/>
      <c r="M1" s="1037"/>
      <c r="N1" s="1037"/>
      <c r="O1" s="1037"/>
      <c r="P1" s="1037"/>
      <c r="Q1" s="1037"/>
      <c r="R1" s="1037"/>
      <c r="S1" s="1037"/>
      <c r="T1" s="1037"/>
      <c r="U1" s="1037"/>
      <c r="V1" s="1037"/>
      <c r="W1" s="1037"/>
      <c r="X1" s="1037"/>
      <c r="Y1" s="1038"/>
      <c r="Z1" s="917" t="s">
        <v>242</v>
      </c>
      <c r="AA1" s="918"/>
      <c r="AB1" s="1092"/>
    </row>
    <row r="2" spans="1:33" s="16" customFormat="1" ht="16.5" customHeight="1" x14ac:dyDescent="0.25">
      <c r="A2" s="901"/>
      <c r="B2" s="901"/>
      <c r="C2" s="901"/>
      <c r="D2" s="901"/>
      <c r="E2" s="901"/>
      <c r="F2" s="901"/>
      <c r="G2" s="901"/>
      <c r="H2" s="901"/>
      <c r="I2" s="901"/>
      <c r="J2" s="901"/>
      <c r="K2" s="901"/>
      <c r="L2" s="901"/>
      <c r="M2" s="131"/>
      <c r="N2" s="131"/>
      <c r="O2" s="131"/>
      <c r="P2" s="131"/>
      <c r="Q2" s="131"/>
      <c r="R2" s="131"/>
      <c r="S2" s="131"/>
      <c r="T2" s="131"/>
      <c r="U2" s="130"/>
      <c r="V2" s="130"/>
      <c r="W2" s="130"/>
      <c r="X2" s="131"/>
      <c r="Y2" s="1086"/>
      <c r="Z2" s="1086"/>
      <c r="AA2" s="1086"/>
      <c r="AB2" s="1086"/>
    </row>
    <row r="3" spans="1:33" s="29" customFormat="1" ht="50.25" customHeight="1" x14ac:dyDescent="0.2">
      <c r="A3" s="903" t="s">
        <v>225</v>
      </c>
      <c r="B3" s="903" t="s">
        <v>224</v>
      </c>
      <c r="C3" s="954" t="s">
        <v>44</v>
      </c>
      <c r="D3" s="957" t="s">
        <v>719</v>
      </c>
      <c r="E3" s="958"/>
      <c r="F3" s="958"/>
      <c r="G3" s="959"/>
      <c r="H3" s="1090" t="s">
        <v>720</v>
      </c>
      <c r="I3" s="1090"/>
      <c r="J3" s="1090"/>
      <c r="K3" s="1090"/>
      <c r="L3" s="1090"/>
      <c r="M3" s="1027" t="s">
        <v>5</v>
      </c>
      <c r="N3" s="1028"/>
      <c r="O3" s="1028"/>
      <c r="P3" s="1028"/>
      <c r="Q3" s="1028"/>
      <c r="R3" s="1028"/>
      <c r="S3" s="1028"/>
      <c r="T3" s="1028"/>
      <c r="U3" s="1028"/>
      <c r="V3" s="1028"/>
      <c r="W3" s="1028"/>
      <c r="X3" s="1028"/>
      <c r="Y3" s="1028"/>
      <c r="Z3" s="1028"/>
      <c r="AA3" s="1028"/>
      <c r="AB3" s="1029"/>
    </row>
    <row r="4" spans="1:33" s="21" customFormat="1" ht="37.5" customHeight="1" x14ac:dyDescent="0.2">
      <c r="A4" s="904"/>
      <c r="B4" s="904"/>
      <c r="C4" s="955"/>
      <c r="D4" s="1032" t="s">
        <v>123</v>
      </c>
      <c r="E4" s="1032" t="s">
        <v>126</v>
      </c>
      <c r="F4" s="1032" t="s">
        <v>489</v>
      </c>
      <c r="G4" s="1032" t="s">
        <v>131</v>
      </c>
      <c r="H4" s="955" t="s">
        <v>707</v>
      </c>
      <c r="I4" s="1091" t="s">
        <v>123</v>
      </c>
      <c r="J4" s="1091" t="s">
        <v>126</v>
      </c>
      <c r="K4" s="1091" t="s">
        <v>489</v>
      </c>
      <c r="L4" s="1091" t="s">
        <v>131</v>
      </c>
      <c r="M4" s="1043" t="s">
        <v>199</v>
      </c>
      <c r="N4" s="1031" t="s">
        <v>17</v>
      </c>
      <c r="O4" s="1031" t="s">
        <v>18</v>
      </c>
      <c r="P4" s="957" t="s">
        <v>699</v>
      </c>
      <c r="Q4" s="958"/>
      <c r="R4" s="958"/>
      <c r="S4" s="958"/>
      <c r="T4" s="958"/>
      <c r="U4" s="958"/>
      <c r="V4" s="958"/>
      <c r="W4" s="958"/>
      <c r="X4" s="958"/>
      <c r="Y4" s="957" t="s">
        <v>471</v>
      </c>
      <c r="Z4" s="958"/>
      <c r="AA4" s="958"/>
      <c r="AB4" s="959"/>
    </row>
    <row r="5" spans="1:33" s="21" customFormat="1" ht="19.5" customHeight="1" x14ac:dyDescent="0.2">
      <c r="A5" s="904"/>
      <c r="B5" s="904"/>
      <c r="C5" s="955"/>
      <c r="D5" s="1091"/>
      <c r="E5" s="1091"/>
      <c r="F5" s="1091"/>
      <c r="G5" s="1091"/>
      <c r="H5" s="955"/>
      <c r="I5" s="1091"/>
      <c r="J5" s="1091"/>
      <c r="K5" s="1091"/>
      <c r="L5" s="1091"/>
      <c r="M5" s="1043"/>
      <c r="N5" s="1031"/>
      <c r="O5" s="1031"/>
      <c r="P5" s="1043" t="s">
        <v>186</v>
      </c>
      <c r="Q5" s="1093" t="s">
        <v>64</v>
      </c>
      <c r="R5" s="1094"/>
      <c r="S5" s="1094"/>
      <c r="T5" s="1095"/>
      <c r="U5" s="1096" t="s">
        <v>200</v>
      </c>
      <c r="V5" s="1096"/>
      <c r="W5" s="1096"/>
      <c r="X5" s="1096"/>
      <c r="Y5" s="1043" t="s">
        <v>186</v>
      </c>
      <c r="Z5" s="1031" t="s">
        <v>437</v>
      </c>
      <c r="AA5" s="1031" t="s">
        <v>17</v>
      </c>
      <c r="AB5" s="1031" t="s">
        <v>18</v>
      </c>
    </row>
    <row r="6" spans="1:33" s="22" customFormat="1" ht="93.75" customHeight="1" x14ac:dyDescent="0.2">
      <c r="A6" s="904"/>
      <c r="B6" s="904"/>
      <c r="C6" s="956"/>
      <c r="D6" s="1091"/>
      <c r="E6" s="1091"/>
      <c r="F6" s="1091"/>
      <c r="G6" s="1091"/>
      <c r="H6" s="956"/>
      <c r="I6" s="1091"/>
      <c r="J6" s="1091"/>
      <c r="K6" s="1091"/>
      <c r="L6" s="1091"/>
      <c r="M6" s="1043"/>
      <c r="N6" s="1031"/>
      <c r="O6" s="1031"/>
      <c r="P6" s="1043"/>
      <c r="Q6" s="132" t="s">
        <v>233</v>
      </c>
      <c r="R6" s="132" t="s">
        <v>201</v>
      </c>
      <c r="S6" s="132" t="s">
        <v>188</v>
      </c>
      <c r="T6" s="133" t="s">
        <v>12</v>
      </c>
      <c r="U6" s="132" t="s">
        <v>190</v>
      </c>
      <c r="V6" s="132" t="s">
        <v>191</v>
      </c>
      <c r="W6" s="132" t="s">
        <v>202</v>
      </c>
      <c r="X6" s="132" t="s">
        <v>12</v>
      </c>
      <c r="Y6" s="1043"/>
      <c r="Z6" s="1031"/>
      <c r="AA6" s="1031"/>
      <c r="AB6" s="1031"/>
    </row>
    <row r="7" spans="1:33" s="30" customFormat="1" ht="15" customHeight="1" x14ac:dyDescent="0.2">
      <c r="A7" s="176">
        <v>1</v>
      </c>
      <c r="B7" s="176">
        <v>2</v>
      </c>
      <c r="C7" s="176">
        <v>8</v>
      </c>
      <c r="D7" s="176">
        <v>9</v>
      </c>
      <c r="E7" s="176">
        <v>10</v>
      </c>
      <c r="F7" s="176">
        <v>11</v>
      </c>
      <c r="G7" s="176">
        <v>12</v>
      </c>
      <c r="H7" s="176">
        <v>3</v>
      </c>
      <c r="I7" s="176">
        <v>4</v>
      </c>
      <c r="J7" s="176">
        <v>5</v>
      </c>
      <c r="K7" s="176">
        <v>6</v>
      </c>
      <c r="L7" s="176">
        <v>7</v>
      </c>
      <c r="M7" s="176">
        <v>13</v>
      </c>
      <c r="N7" s="176">
        <v>14</v>
      </c>
      <c r="O7" s="176">
        <v>15</v>
      </c>
      <c r="P7" s="176">
        <v>16</v>
      </c>
      <c r="Q7" s="176">
        <v>17</v>
      </c>
      <c r="R7" s="176">
        <v>18</v>
      </c>
      <c r="S7" s="176">
        <v>19</v>
      </c>
      <c r="T7" s="176">
        <v>20</v>
      </c>
      <c r="U7" s="176">
        <v>21</v>
      </c>
      <c r="V7" s="176">
        <v>22</v>
      </c>
      <c r="W7" s="176">
        <v>23</v>
      </c>
      <c r="X7" s="176">
        <v>24</v>
      </c>
      <c r="Y7" s="176">
        <v>25</v>
      </c>
      <c r="Z7" s="176">
        <v>26</v>
      </c>
      <c r="AA7" s="176">
        <v>27</v>
      </c>
      <c r="AB7" s="176">
        <v>28</v>
      </c>
      <c r="AC7" s="725"/>
      <c r="AD7" s="725"/>
    </row>
    <row r="8" spans="1:33" s="63" customFormat="1" ht="27" customHeight="1" x14ac:dyDescent="0.2">
      <c r="A8" s="448" t="s">
        <v>19</v>
      </c>
      <c r="B8" s="610" t="s">
        <v>39</v>
      </c>
      <c r="C8" s="315">
        <f t="shared" ref="C8:G8" si="0">SUM(C9:C15)</f>
        <v>0</v>
      </c>
      <c r="D8" s="315">
        <f t="shared" si="0"/>
        <v>0</v>
      </c>
      <c r="E8" s="315">
        <f t="shared" si="0"/>
        <v>0</v>
      </c>
      <c r="F8" s="315">
        <f t="shared" si="0"/>
        <v>0</v>
      </c>
      <c r="G8" s="315">
        <f t="shared" si="0"/>
        <v>0</v>
      </c>
      <c r="H8" s="315">
        <f t="shared" ref="H8:AB8" si="1">SUM(H9:H15)</f>
        <v>0</v>
      </c>
      <c r="I8" s="315">
        <f t="shared" si="1"/>
        <v>0</v>
      </c>
      <c r="J8" s="315">
        <f t="shared" si="1"/>
        <v>0</v>
      </c>
      <c r="K8" s="315">
        <f t="shared" si="1"/>
        <v>0</v>
      </c>
      <c r="L8" s="315">
        <f t="shared" si="1"/>
        <v>0</v>
      </c>
      <c r="M8" s="315">
        <f t="shared" si="1"/>
        <v>0</v>
      </c>
      <c r="N8" s="315">
        <f t="shared" si="1"/>
        <v>0</v>
      </c>
      <c r="O8" s="315">
        <f t="shared" si="1"/>
        <v>0</v>
      </c>
      <c r="P8" s="315">
        <f t="shared" si="1"/>
        <v>0</v>
      </c>
      <c r="Q8" s="315">
        <f t="shared" si="1"/>
        <v>0</v>
      </c>
      <c r="R8" s="315">
        <f t="shared" si="1"/>
        <v>0</v>
      </c>
      <c r="S8" s="315">
        <f t="shared" si="1"/>
        <v>0</v>
      </c>
      <c r="T8" s="315">
        <f t="shared" si="1"/>
        <v>0</v>
      </c>
      <c r="U8" s="315">
        <f t="shared" si="1"/>
        <v>0</v>
      </c>
      <c r="V8" s="315">
        <f t="shared" si="1"/>
        <v>0</v>
      </c>
      <c r="W8" s="315">
        <f t="shared" si="1"/>
        <v>0</v>
      </c>
      <c r="X8" s="315">
        <f t="shared" si="1"/>
        <v>0</v>
      </c>
      <c r="Y8" s="315">
        <f t="shared" si="1"/>
        <v>0</v>
      </c>
      <c r="Z8" s="315">
        <f t="shared" si="1"/>
        <v>0</v>
      </c>
      <c r="AA8" s="315">
        <f t="shared" si="1"/>
        <v>0</v>
      </c>
      <c r="AB8" s="315">
        <f t="shared" si="1"/>
        <v>0</v>
      </c>
      <c r="AC8" s="720" t="str">
        <f>IF(C8=SUM(D8:G8),"Đúng","Sai")</f>
        <v>Đúng</v>
      </c>
      <c r="AD8" s="720" t="str">
        <f>IF(AND(O8&lt;=N8,N8&lt;=M8,M8&lt;=C8),"Đúng","Sai")</f>
        <v>Đúng</v>
      </c>
      <c r="AE8" s="264" t="str">
        <f t="shared" ref="AE8:AE15" si="2">IF(P8=SUM(Q8:T8),"Đúng","Sai")</f>
        <v>Đúng</v>
      </c>
      <c r="AF8" s="264" t="str">
        <f>IF(Y8=Z8+AA8,"Đúng","Sai")</f>
        <v>Đúng</v>
      </c>
      <c r="AG8" s="264" t="str">
        <f>IF(AND(AB8&lt;=AA8,Y8&lt;=H8),"Đúng","Sai")</f>
        <v>Đúng</v>
      </c>
    </row>
    <row r="9" spans="1:33" s="31" customFormat="1" ht="27" customHeight="1" x14ac:dyDescent="0.2">
      <c r="A9" s="394"/>
      <c r="B9" s="604" t="s">
        <v>192</v>
      </c>
      <c r="C9" s="605">
        <f>SUM(D9:G9)</f>
        <v>0</v>
      </c>
      <c r="D9" s="313"/>
      <c r="E9" s="308"/>
      <c r="F9" s="308"/>
      <c r="G9" s="308"/>
      <c r="H9" s="804">
        <f>SUM(I9:L9)</f>
        <v>0</v>
      </c>
      <c r="I9" s="313"/>
      <c r="J9" s="308"/>
      <c r="K9" s="308"/>
      <c r="L9" s="308"/>
      <c r="M9" s="313"/>
      <c r="N9" s="313"/>
      <c r="O9" s="313"/>
      <c r="P9" s="616">
        <f t="shared" ref="P9:P15" si="3">SUM(Q9:T9)</f>
        <v>0</v>
      </c>
      <c r="Q9" s="313"/>
      <c r="R9" s="313"/>
      <c r="S9" s="313"/>
      <c r="T9" s="313"/>
      <c r="U9" s="313"/>
      <c r="V9" s="313"/>
      <c r="W9" s="313"/>
      <c r="X9" s="313"/>
      <c r="Y9" s="616">
        <f>Z9+AA9</f>
        <v>0</v>
      </c>
      <c r="Z9" s="313"/>
      <c r="AA9" s="313"/>
      <c r="AB9" s="313"/>
      <c r="AC9" s="720" t="str">
        <f t="shared" ref="AC9:AC15" si="4">IF(C9=SUM(D9:G9),"Đúng","Sai")</f>
        <v>Đúng</v>
      </c>
      <c r="AD9" s="720" t="str">
        <f t="shared" ref="AD9:AD15" si="5">IF(AND(O9&lt;=N9,N9&lt;=M9,M9&lt;=C9),"Đúng","Sai")</f>
        <v>Đúng</v>
      </c>
      <c r="AE9" s="264" t="str">
        <f t="shared" si="2"/>
        <v>Đúng</v>
      </c>
      <c r="AF9" s="264" t="str">
        <f>IF(Y9=Z9+AA9,"Đúng","Sai")</f>
        <v>Đúng</v>
      </c>
      <c r="AG9" s="264" t="str">
        <f>IF(AB9&lt;=AA9,"Đúng","Sai")</f>
        <v>Đúng</v>
      </c>
    </row>
    <row r="10" spans="1:33" s="5" customFormat="1" ht="27" customHeight="1" x14ac:dyDescent="0.2">
      <c r="A10" s="607"/>
      <c r="B10" s="215" t="s">
        <v>462</v>
      </c>
      <c r="C10" s="608">
        <f t="shared" ref="C10:C15" si="6">SUM(D10:G10)</f>
        <v>0</v>
      </c>
      <c r="D10" s="297"/>
      <c r="E10" s="308"/>
      <c r="F10" s="308"/>
      <c r="G10" s="308"/>
      <c r="H10" s="523">
        <f>SUM(I10:L10)</f>
        <v>0</v>
      </c>
      <c r="I10" s="297"/>
      <c r="J10" s="308"/>
      <c r="K10" s="308"/>
      <c r="L10" s="308"/>
      <c r="M10" s="297"/>
      <c r="N10" s="297"/>
      <c r="O10" s="297"/>
      <c r="P10" s="608">
        <f t="shared" si="3"/>
        <v>0</v>
      </c>
      <c r="Q10" s="297"/>
      <c r="R10" s="297"/>
      <c r="S10" s="297"/>
      <c r="T10" s="297"/>
      <c r="U10" s="297"/>
      <c r="V10" s="297"/>
      <c r="W10" s="297"/>
      <c r="X10" s="297"/>
      <c r="Y10" s="608">
        <f>Z10+AA10</f>
        <v>0</v>
      </c>
      <c r="Z10" s="297"/>
      <c r="AA10" s="297"/>
      <c r="AB10" s="297"/>
      <c r="AC10" s="720" t="str">
        <f t="shared" si="4"/>
        <v>Đúng</v>
      </c>
      <c r="AD10" s="720" t="str">
        <f t="shared" si="5"/>
        <v>Đúng</v>
      </c>
      <c r="AE10" s="264" t="str">
        <f t="shared" si="2"/>
        <v>Đúng</v>
      </c>
      <c r="AF10" s="264" t="str">
        <f t="shared" ref="AF10:AF15" si="7">IF(Y10=Z10+AA10,"Đúng","Sai")</f>
        <v>Đúng</v>
      </c>
      <c r="AG10" s="264" t="str">
        <f t="shared" ref="AG10:AG15" si="8">IF(AND(AB10&lt;=AA10,Y10&lt;=H10),"Đúng","Sai")</f>
        <v>Đúng</v>
      </c>
    </row>
    <row r="11" spans="1:33" s="5" customFormat="1" ht="27" customHeight="1" x14ac:dyDescent="0.2">
      <c r="A11" s="227"/>
      <c r="B11" s="215" t="s">
        <v>467</v>
      </c>
      <c r="C11" s="608">
        <f t="shared" si="6"/>
        <v>0</v>
      </c>
      <c r="D11" s="297"/>
      <c r="E11" s="297"/>
      <c r="F11" s="308"/>
      <c r="G11" s="308"/>
      <c r="H11" s="523">
        <f t="shared" ref="H11:H15" si="9">SUM(I11:L11)</f>
        <v>0</v>
      </c>
      <c r="I11" s="297"/>
      <c r="J11" s="297"/>
      <c r="K11" s="308"/>
      <c r="L11" s="308"/>
      <c r="M11" s="297"/>
      <c r="N11" s="297"/>
      <c r="O11" s="297"/>
      <c r="P11" s="608">
        <f t="shared" si="3"/>
        <v>0</v>
      </c>
      <c r="Q11" s="297"/>
      <c r="R11" s="297"/>
      <c r="S11" s="297"/>
      <c r="T11" s="297"/>
      <c r="U11" s="297"/>
      <c r="V11" s="297"/>
      <c r="W11" s="297"/>
      <c r="X11" s="297"/>
      <c r="Y11" s="608">
        <f t="shared" ref="Y11:Y15" si="10">Z11+AA11</f>
        <v>0</v>
      </c>
      <c r="Z11" s="297"/>
      <c r="AA11" s="297"/>
      <c r="AB11" s="297"/>
      <c r="AC11" s="720" t="str">
        <f t="shared" si="4"/>
        <v>Đúng</v>
      </c>
      <c r="AD11" s="720" t="str">
        <f t="shared" si="5"/>
        <v>Đúng</v>
      </c>
      <c r="AE11" s="264" t="str">
        <f t="shared" si="2"/>
        <v>Đúng</v>
      </c>
      <c r="AF11" s="264" t="str">
        <f t="shared" si="7"/>
        <v>Đúng</v>
      </c>
      <c r="AG11" s="264" t="str">
        <f t="shared" si="8"/>
        <v>Đúng</v>
      </c>
    </row>
    <row r="12" spans="1:33" s="5" customFormat="1" ht="27.75" customHeight="1" x14ac:dyDescent="0.2">
      <c r="A12" s="607"/>
      <c r="B12" s="215" t="s">
        <v>481</v>
      </c>
      <c r="C12" s="608">
        <f t="shared" si="6"/>
        <v>0</v>
      </c>
      <c r="D12" s="297"/>
      <c r="E12" s="297"/>
      <c r="F12" s="308"/>
      <c r="G12" s="308"/>
      <c r="H12" s="523">
        <f t="shared" si="9"/>
        <v>0</v>
      </c>
      <c r="I12" s="297"/>
      <c r="J12" s="297"/>
      <c r="K12" s="308"/>
      <c r="L12" s="308"/>
      <c r="M12" s="297"/>
      <c r="N12" s="297"/>
      <c r="O12" s="297"/>
      <c r="P12" s="608">
        <f t="shared" si="3"/>
        <v>0</v>
      </c>
      <c r="Q12" s="297"/>
      <c r="R12" s="297"/>
      <c r="S12" s="297"/>
      <c r="T12" s="297"/>
      <c r="U12" s="297"/>
      <c r="V12" s="297"/>
      <c r="W12" s="297"/>
      <c r="X12" s="297"/>
      <c r="Y12" s="608">
        <f t="shared" si="10"/>
        <v>0</v>
      </c>
      <c r="Z12" s="297"/>
      <c r="AA12" s="297"/>
      <c r="AB12" s="297"/>
      <c r="AC12" s="720" t="str">
        <f t="shared" si="4"/>
        <v>Đúng</v>
      </c>
      <c r="AD12" s="720" t="str">
        <f t="shared" si="5"/>
        <v>Đúng</v>
      </c>
      <c r="AE12" s="264" t="str">
        <f t="shared" si="2"/>
        <v>Đúng</v>
      </c>
      <c r="AF12" s="264" t="str">
        <f t="shared" si="7"/>
        <v>Đúng</v>
      </c>
      <c r="AG12" s="264" t="str">
        <f t="shared" si="8"/>
        <v>Đúng</v>
      </c>
    </row>
    <row r="13" spans="1:33" s="5" customFormat="1" ht="29.25" customHeight="1" x14ac:dyDescent="0.2">
      <c r="A13" s="227"/>
      <c r="B13" s="215" t="s">
        <v>491</v>
      </c>
      <c r="C13" s="608">
        <f t="shared" si="6"/>
        <v>0</v>
      </c>
      <c r="D13" s="297"/>
      <c r="E13" s="297"/>
      <c r="F13" s="297"/>
      <c r="G13" s="308"/>
      <c r="H13" s="523">
        <f t="shared" si="9"/>
        <v>0</v>
      </c>
      <c r="I13" s="297"/>
      <c r="J13" s="297"/>
      <c r="K13" s="297"/>
      <c r="L13" s="308"/>
      <c r="M13" s="297"/>
      <c r="N13" s="297"/>
      <c r="O13" s="297"/>
      <c r="P13" s="608">
        <f t="shared" si="3"/>
        <v>0</v>
      </c>
      <c r="Q13" s="297"/>
      <c r="R13" s="297"/>
      <c r="S13" s="297"/>
      <c r="T13" s="297"/>
      <c r="U13" s="297"/>
      <c r="V13" s="297"/>
      <c r="W13" s="297"/>
      <c r="X13" s="297"/>
      <c r="Y13" s="608">
        <f t="shared" si="10"/>
        <v>0</v>
      </c>
      <c r="Z13" s="297"/>
      <c r="AA13" s="297"/>
      <c r="AB13" s="297"/>
      <c r="AC13" s="720" t="str">
        <f t="shared" si="4"/>
        <v>Đúng</v>
      </c>
      <c r="AD13" s="720" t="str">
        <f t="shared" si="5"/>
        <v>Đúng</v>
      </c>
      <c r="AE13" s="264" t="str">
        <f t="shared" si="2"/>
        <v>Đúng</v>
      </c>
      <c r="AF13" s="264" t="str">
        <f t="shared" si="7"/>
        <v>Đúng</v>
      </c>
      <c r="AG13" s="264" t="str">
        <f t="shared" si="8"/>
        <v>Đúng</v>
      </c>
    </row>
    <row r="14" spans="1:33" s="5" customFormat="1" ht="27" customHeight="1" x14ac:dyDescent="0.2">
      <c r="A14" s="607"/>
      <c r="B14" s="215" t="s">
        <v>227</v>
      </c>
      <c r="C14" s="608">
        <f t="shared" si="6"/>
        <v>0</v>
      </c>
      <c r="D14" s="297"/>
      <c r="E14" s="297"/>
      <c r="F14" s="297"/>
      <c r="G14" s="308"/>
      <c r="H14" s="523">
        <f t="shared" si="9"/>
        <v>0</v>
      </c>
      <c r="I14" s="297"/>
      <c r="J14" s="297"/>
      <c r="K14" s="297"/>
      <c r="L14" s="308"/>
      <c r="M14" s="297"/>
      <c r="N14" s="297"/>
      <c r="O14" s="297"/>
      <c r="P14" s="608">
        <f t="shared" si="3"/>
        <v>0</v>
      </c>
      <c r="Q14" s="297"/>
      <c r="R14" s="297"/>
      <c r="S14" s="297"/>
      <c r="T14" s="297"/>
      <c r="U14" s="297"/>
      <c r="V14" s="297"/>
      <c r="W14" s="297"/>
      <c r="X14" s="297"/>
      <c r="Y14" s="608">
        <f t="shared" si="10"/>
        <v>0</v>
      </c>
      <c r="Z14" s="297"/>
      <c r="AA14" s="297"/>
      <c r="AB14" s="297"/>
      <c r="AC14" s="720" t="str">
        <f t="shared" si="4"/>
        <v>Đúng</v>
      </c>
      <c r="AD14" s="720" t="str">
        <f t="shared" si="5"/>
        <v>Đúng</v>
      </c>
      <c r="AE14" s="264" t="str">
        <f t="shared" si="2"/>
        <v>Đúng</v>
      </c>
      <c r="AF14" s="264" t="str">
        <f t="shared" si="7"/>
        <v>Đúng</v>
      </c>
      <c r="AG14" s="264" t="str">
        <f t="shared" si="8"/>
        <v>Đúng</v>
      </c>
    </row>
    <row r="15" spans="1:33" s="5" customFormat="1" ht="27" customHeight="1" x14ac:dyDescent="0.2">
      <c r="A15" s="607"/>
      <c r="B15" s="240" t="s">
        <v>232</v>
      </c>
      <c r="C15" s="805">
        <f t="shared" si="6"/>
        <v>0</v>
      </c>
      <c r="D15" s="309"/>
      <c r="E15" s="309"/>
      <c r="F15" s="309"/>
      <c r="G15" s="311"/>
      <c r="H15" s="523">
        <f t="shared" si="9"/>
        <v>0</v>
      </c>
      <c r="I15" s="309"/>
      <c r="J15" s="309"/>
      <c r="K15" s="309"/>
      <c r="L15" s="311"/>
      <c r="M15" s="309"/>
      <c r="N15" s="309"/>
      <c r="O15" s="309"/>
      <c r="P15" s="608">
        <f t="shared" si="3"/>
        <v>0</v>
      </c>
      <c r="Q15" s="309"/>
      <c r="R15" s="309"/>
      <c r="S15" s="309"/>
      <c r="T15" s="309"/>
      <c r="U15" s="309"/>
      <c r="V15" s="309"/>
      <c r="W15" s="309"/>
      <c r="X15" s="309"/>
      <c r="Y15" s="608">
        <f t="shared" si="10"/>
        <v>0</v>
      </c>
      <c r="Z15" s="309"/>
      <c r="AA15" s="309"/>
      <c r="AB15" s="309"/>
      <c r="AC15" s="720" t="str">
        <f t="shared" si="4"/>
        <v>Đúng</v>
      </c>
      <c r="AD15" s="720" t="str">
        <f t="shared" si="5"/>
        <v>Đúng</v>
      </c>
      <c r="AE15" s="264" t="str">
        <f t="shared" si="2"/>
        <v>Đúng</v>
      </c>
      <c r="AF15" s="264" t="str">
        <f t="shared" si="7"/>
        <v>Đúng</v>
      </c>
      <c r="AG15" s="264" t="str">
        <f t="shared" si="8"/>
        <v>Đúng</v>
      </c>
    </row>
    <row r="16" spans="1:33" s="783" customFormat="1" ht="27" customHeight="1" x14ac:dyDescent="0.2">
      <c r="A16" s="448" t="s">
        <v>23</v>
      </c>
      <c r="B16" s="610" t="s">
        <v>3</v>
      </c>
      <c r="C16" s="315">
        <f>SUM(C17:C20)</f>
        <v>0</v>
      </c>
      <c r="D16" s="463"/>
      <c r="E16" s="463"/>
      <c r="F16" s="463"/>
      <c r="G16" s="463"/>
      <c r="H16" s="315">
        <f>SUM(H17:H20)</f>
        <v>0</v>
      </c>
      <c r="I16" s="463"/>
      <c r="J16" s="463"/>
      <c r="K16" s="463"/>
      <c r="L16" s="463"/>
      <c r="M16" s="315">
        <f>SUM(M17:M20)</f>
        <v>0</v>
      </c>
      <c r="N16" s="315">
        <f t="shared" ref="N16:AB16" si="11">SUM(N17:N20)</f>
        <v>0</v>
      </c>
      <c r="O16" s="315">
        <f t="shared" si="11"/>
        <v>0</v>
      </c>
      <c r="P16" s="315">
        <f t="shared" si="11"/>
        <v>0</v>
      </c>
      <c r="Q16" s="315">
        <f t="shared" si="11"/>
        <v>0</v>
      </c>
      <c r="R16" s="315">
        <f t="shared" si="11"/>
        <v>0</v>
      </c>
      <c r="S16" s="315">
        <f t="shared" si="11"/>
        <v>0</v>
      </c>
      <c r="T16" s="315">
        <f t="shared" si="11"/>
        <v>0</v>
      </c>
      <c r="U16" s="315">
        <f t="shared" si="11"/>
        <v>0</v>
      </c>
      <c r="V16" s="315">
        <f t="shared" si="11"/>
        <v>0</v>
      </c>
      <c r="W16" s="315">
        <f t="shared" si="11"/>
        <v>0</v>
      </c>
      <c r="X16" s="315">
        <f t="shared" si="11"/>
        <v>0</v>
      </c>
      <c r="Y16" s="315">
        <f t="shared" si="11"/>
        <v>0</v>
      </c>
      <c r="Z16" s="315">
        <f t="shared" si="11"/>
        <v>0</v>
      </c>
      <c r="AA16" s="315">
        <f t="shared" si="11"/>
        <v>0</v>
      </c>
      <c r="AB16" s="315">
        <f t="shared" si="11"/>
        <v>0</v>
      </c>
      <c r="AC16" s="714"/>
      <c r="AD16" s="714"/>
    </row>
    <row r="17" spans="1:30" ht="27" customHeight="1" x14ac:dyDescent="0.2">
      <c r="A17" s="215"/>
      <c r="B17" s="215" t="s">
        <v>123</v>
      </c>
      <c r="C17" s="806">
        <f>D8</f>
        <v>0</v>
      </c>
      <c r="D17" s="612"/>
      <c r="E17" s="612"/>
      <c r="F17" s="612"/>
      <c r="G17" s="612"/>
      <c r="H17" s="523">
        <f>I8</f>
        <v>0</v>
      </c>
      <c r="I17" s="612"/>
      <c r="J17" s="612"/>
      <c r="K17" s="612"/>
      <c r="L17" s="612"/>
      <c r="M17" s="215"/>
      <c r="N17" s="215"/>
      <c r="O17" s="215"/>
      <c r="P17" s="607">
        <f>SUM(Q17:T17)</f>
        <v>0</v>
      </c>
      <c r="Q17" s="614"/>
      <c r="R17" s="614"/>
      <c r="S17" s="614"/>
      <c r="T17" s="614"/>
      <c r="U17" s="614"/>
      <c r="V17" s="614"/>
      <c r="W17" s="614"/>
      <c r="X17" s="614"/>
      <c r="Y17" s="628">
        <f>SUM(Z17:AA17)</f>
        <v>0</v>
      </c>
      <c r="Z17" s="215"/>
      <c r="AA17" s="215"/>
      <c r="AB17" s="215"/>
      <c r="AC17" s="719"/>
      <c r="AD17" s="719"/>
    </row>
    <row r="18" spans="1:30" ht="27" customHeight="1" x14ac:dyDescent="0.2">
      <c r="A18" s="215"/>
      <c r="B18" s="215" t="s">
        <v>126</v>
      </c>
      <c r="C18" s="806">
        <f>E8</f>
        <v>0</v>
      </c>
      <c r="D18" s="612"/>
      <c r="E18" s="612"/>
      <c r="F18" s="612"/>
      <c r="G18" s="612"/>
      <c r="H18" s="523">
        <f>J8</f>
        <v>0</v>
      </c>
      <c r="I18" s="612"/>
      <c r="J18" s="612"/>
      <c r="K18" s="612"/>
      <c r="L18" s="612"/>
      <c r="M18" s="215"/>
      <c r="N18" s="215"/>
      <c r="O18" s="215"/>
      <c r="P18" s="607">
        <f t="shared" ref="P18:P20" si="12">SUM(Q18:T18)</f>
        <v>0</v>
      </c>
      <c r="Q18" s="614"/>
      <c r="R18" s="614"/>
      <c r="S18" s="614"/>
      <c r="T18" s="614"/>
      <c r="U18" s="614"/>
      <c r="V18" s="614"/>
      <c r="W18" s="614"/>
      <c r="X18" s="614"/>
      <c r="Y18" s="628">
        <f t="shared" ref="Y18:Y20" si="13">SUM(Z18:AA18)</f>
        <v>0</v>
      </c>
      <c r="Z18" s="215"/>
      <c r="AA18" s="215"/>
      <c r="AB18" s="215"/>
      <c r="AC18" s="719"/>
      <c r="AD18" s="719"/>
    </row>
    <row r="19" spans="1:30" ht="27" customHeight="1" x14ac:dyDescent="0.2">
      <c r="A19" s="215"/>
      <c r="B19" s="215" t="s">
        <v>489</v>
      </c>
      <c r="C19" s="806">
        <f>F8</f>
        <v>0</v>
      </c>
      <c r="D19" s="612"/>
      <c r="E19" s="612"/>
      <c r="F19" s="612"/>
      <c r="G19" s="612"/>
      <c r="H19" s="523">
        <f>K8</f>
        <v>0</v>
      </c>
      <c r="I19" s="612"/>
      <c r="J19" s="612"/>
      <c r="K19" s="612"/>
      <c r="L19" s="612"/>
      <c r="M19" s="215"/>
      <c r="N19" s="215"/>
      <c r="O19" s="215"/>
      <c r="P19" s="607">
        <f t="shared" si="12"/>
        <v>0</v>
      </c>
      <c r="Q19" s="614"/>
      <c r="R19" s="614"/>
      <c r="S19" s="614"/>
      <c r="T19" s="614"/>
      <c r="U19" s="614"/>
      <c r="V19" s="614"/>
      <c r="W19" s="614"/>
      <c r="X19" s="614"/>
      <c r="Y19" s="628">
        <f t="shared" si="13"/>
        <v>0</v>
      </c>
      <c r="Z19" s="215"/>
      <c r="AA19" s="215"/>
      <c r="AB19" s="215"/>
    </row>
    <row r="20" spans="1:30" ht="27" customHeight="1" x14ac:dyDescent="0.2">
      <c r="A20" s="216"/>
      <c r="B20" s="216" t="s">
        <v>131</v>
      </c>
      <c r="C20" s="807">
        <f>G8</f>
        <v>0</v>
      </c>
      <c r="D20" s="613"/>
      <c r="E20" s="613"/>
      <c r="F20" s="613"/>
      <c r="G20" s="613"/>
      <c r="H20" s="524">
        <f>L8</f>
        <v>0</v>
      </c>
      <c r="I20" s="613"/>
      <c r="J20" s="613"/>
      <c r="K20" s="613"/>
      <c r="L20" s="613"/>
      <c r="M20" s="216"/>
      <c r="N20" s="216"/>
      <c r="O20" s="216"/>
      <c r="P20" s="683">
        <f t="shared" si="12"/>
        <v>0</v>
      </c>
      <c r="Q20" s="615"/>
      <c r="R20" s="615"/>
      <c r="S20" s="615"/>
      <c r="T20" s="615"/>
      <c r="U20" s="615"/>
      <c r="V20" s="615"/>
      <c r="W20" s="615"/>
      <c r="X20" s="615"/>
      <c r="Y20" s="683">
        <f t="shared" si="13"/>
        <v>0</v>
      </c>
      <c r="Z20" s="216"/>
      <c r="AA20" s="216"/>
      <c r="AB20" s="216"/>
    </row>
    <row r="24" spans="1:30" x14ac:dyDescent="0.25">
      <c r="P24" s="808"/>
      <c r="Q24" s="809"/>
      <c r="R24" s="809"/>
      <c r="S24" s="809"/>
      <c r="T24" s="809"/>
      <c r="U24" s="808"/>
    </row>
    <row r="25" spans="1:30" x14ac:dyDescent="0.25">
      <c r="P25" s="809"/>
      <c r="Q25" s="809"/>
      <c r="R25" s="809"/>
      <c r="S25" s="809"/>
      <c r="T25" s="809"/>
      <c r="U25" s="809"/>
    </row>
  </sheetData>
  <sheetProtection formatCells="0" formatColumns="0" formatRows="0"/>
  <mergeCells count="31">
    <mergeCell ref="D4:D6"/>
    <mergeCell ref="E4:E6"/>
    <mergeCell ref="F4:F6"/>
    <mergeCell ref="G4:G6"/>
    <mergeCell ref="C3:C6"/>
    <mergeCell ref="D3:G3"/>
    <mergeCell ref="A1:Y1"/>
    <mergeCell ref="Z1:AB1"/>
    <mergeCell ref="A2:L2"/>
    <mergeCell ref="Y2:AB2"/>
    <mergeCell ref="A3:A6"/>
    <mergeCell ref="B3:B6"/>
    <mergeCell ref="M3:AB3"/>
    <mergeCell ref="N4:N6"/>
    <mergeCell ref="AA5:AA6"/>
    <mergeCell ref="P4:X4"/>
    <mergeCell ref="Y4:AB4"/>
    <mergeCell ref="P5:P6"/>
    <mergeCell ref="Q5:T5"/>
    <mergeCell ref="U5:X5"/>
    <mergeCell ref="Y5:Y6"/>
    <mergeCell ref="Z5:Z6"/>
    <mergeCell ref="H3:L3"/>
    <mergeCell ref="H4:H6"/>
    <mergeCell ref="AB5:AB6"/>
    <mergeCell ref="M4:M6"/>
    <mergeCell ref="O4:O6"/>
    <mergeCell ref="I4:I6"/>
    <mergeCell ref="J4:J6"/>
    <mergeCell ref="K4:K6"/>
    <mergeCell ref="L4:L6"/>
  </mergeCells>
  <conditionalFormatting sqref="AC1:AG1048576">
    <cfRule type="cellIs" dxfId="4" priority="1" operator="equal">
      <formula>"Đúng"</formula>
    </cfRule>
  </conditionalFormatting>
  <printOptions horizontalCentered="1"/>
  <pageMargins left="0.51181102362204722" right="0.23622047244094491" top="0.23622047244094491" bottom="0" header="0" footer="0"/>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18"/>
  <sheetViews>
    <sheetView showGridLines="0" zoomScaleNormal="100" workbookViewId="0">
      <selection activeCell="AA2" sqref="AA2:AC2"/>
    </sheetView>
  </sheetViews>
  <sheetFormatPr defaultColWidth="8.85546875" defaultRowHeight="16.5" x14ac:dyDescent="0.25"/>
  <cols>
    <col min="1" max="1" width="4.42578125" style="93" customWidth="1"/>
    <col min="2" max="2" width="28.85546875" style="93" customWidth="1"/>
    <col min="3" max="3" width="6.28515625" style="93" customWidth="1"/>
    <col min="4" max="7" width="5.42578125" style="94" customWidth="1"/>
    <col min="8" max="8" width="5.85546875" style="93" customWidth="1"/>
    <col min="9" max="9" width="5.42578125" style="93" customWidth="1"/>
    <col min="10" max="11" width="7.42578125" style="93" customWidth="1"/>
    <col min="12" max="12" width="4.85546875" style="93" customWidth="1"/>
    <col min="13" max="13" width="6.140625" style="93" customWidth="1"/>
    <col min="14" max="14" width="5.42578125" style="93" customWidth="1"/>
    <col min="15" max="19" width="5.7109375" style="93" customWidth="1"/>
    <col min="20" max="20" width="4" style="93" customWidth="1"/>
    <col min="21" max="26" width="4.85546875" style="93" customWidth="1"/>
    <col min="27" max="28" width="4.42578125" style="93" customWidth="1"/>
    <col min="29" max="29" width="5.28515625" style="93" customWidth="1"/>
    <col min="30" max="248" width="8.7109375" style="93"/>
    <col min="249" max="249" width="4.42578125" style="93" customWidth="1"/>
    <col min="250" max="250" width="9.85546875" style="93" customWidth="1"/>
    <col min="251" max="251" width="13.85546875" style="93" customWidth="1"/>
    <col min="252" max="259" width="4" style="93" customWidth="1"/>
    <col min="260" max="261" width="5.42578125" style="93" customWidth="1"/>
    <col min="262" max="264" width="4" style="93" customWidth="1"/>
    <col min="265" max="265" width="5.140625" style="93" customWidth="1"/>
    <col min="266" max="267" width="4" style="93" customWidth="1"/>
    <col min="268" max="268" width="7.140625" style="93" customWidth="1"/>
    <col min="269" max="269" width="4" style="93" customWidth="1"/>
    <col min="270" max="270" width="6.42578125" style="93" customWidth="1"/>
    <col min="271" max="271" width="5" style="93" customWidth="1"/>
    <col min="272" max="280" width="4" style="93" customWidth="1"/>
    <col min="281" max="283" width="4.85546875" style="93" customWidth="1"/>
    <col min="284" max="285" width="4" style="93" customWidth="1"/>
    <col min="286" max="504" width="8.7109375" style="93"/>
    <col min="505" max="505" width="4.42578125" style="93" customWidth="1"/>
    <col min="506" max="506" width="9.85546875" style="93" customWidth="1"/>
    <col min="507" max="507" width="13.85546875" style="93" customWidth="1"/>
    <col min="508" max="515" width="4" style="93" customWidth="1"/>
    <col min="516" max="517" width="5.42578125" style="93" customWidth="1"/>
    <col min="518" max="520" width="4" style="93" customWidth="1"/>
    <col min="521" max="521" width="5.140625" style="93" customWidth="1"/>
    <col min="522" max="523" width="4" style="93" customWidth="1"/>
    <col min="524" max="524" width="7.140625" style="93" customWidth="1"/>
    <col min="525" max="525" width="4" style="93" customWidth="1"/>
    <col min="526" max="526" width="6.42578125" style="93" customWidth="1"/>
    <col min="527" max="527" width="5" style="93" customWidth="1"/>
    <col min="528" max="536" width="4" style="93" customWidth="1"/>
    <col min="537" max="539" width="4.85546875" style="93" customWidth="1"/>
    <col min="540" max="541" width="4" style="93" customWidth="1"/>
    <col min="542" max="760" width="8.7109375" style="93"/>
    <col min="761" max="761" width="4.42578125" style="93" customWidth="1"/>
    <col min="762" max="762" width="9.85546875" style="93" customWidth="1"/>
    <col min="763" max="763" width="13.85546875" style="93" customWidth="1"/>
    <col min="764" max="771" width="4" style="93" customWidth="1"/>
    <col min="772" max="773" width="5.42578125" style="93" customWidth="1"/>
    <col min="774" max="776" width="4" style="93" customWidth="1"/>
    <col min="777" max="777" width="5.140625" style="93" customWidth="1"/>
    <col min="778" max="779" width="4" style="93" customWidth="1"/>
    <col min="780" max="780" width="7.140625" style="93" customWidth="1"/>
    <col min="781" max="781" width="4" style="93" customWidth="1"/>
    <col min="782" max="782" width="6.42578125" style="93" customWidth="1"/>
    <col min="783" max="783" width="5" style="93" customWidth="1"/>
    <col min="784" max="792" width="4" style="93" customWidth="1"/>
    <col min="793" max="795" width="4.85546875" style="93" customWidth="1"/>
    <col min="796" max="797" width="4" style="93" customWidth="1"/>
    <col min="798" max="1016" width="8.7109375" style="93"/>
    <col min="1017" max="1017" width="4.42578125" style="93" customWidth="1"/>
    <col min="1018" max="1018" width="9.85546875" style="93" customWidth="1"/>
    <col min="1019" max="1019" width="13.85546875" style="93" customWidth="1"/>
    <col min="1020" max="1027" width="4" style="93" customWidth="1"/>
    <col min="1028" max="1029" width="5.42578125" style="93" customWidth="1"/>
    <col min="1030" max="1032" width="4" style="93" customWidth="1"/>
    <col min="1033" max="1033" width="5.140625" style="93" customWidth="1"/>
    <col min="1034" max="1035" width="4" style="93" customWidth="1"/>
    <col min="1036" max="1036" width="7.140625" style="93" customWidth="1"/>
    <col min="1037" max="1037" width="4" style="93" customWidth="1"/>
    <col min="1038" max="1038" width="6.42578125" style="93" customWidth="1"/>
    <col min="1039" max="1039" width="5" style="93" customWidth="1"/>
    <col min="1040" max="1048" width="4" style="93" customWidth="1"/>
    <col min="1049" max="1051" width="4.85546875" style="93" customWidth="1"/>
    <col min="1052" max="1053" width="4" style="93" customWidth="1"/>
    <col min="1054" max="1272" width="8.7109375" style="93"/>
    <col min="1273" max="1273" width="4.42578125" style="93" customWidth="1"/>
    <col min="1274" max="1274" width="9.85546875" style="93" customWidth="1"/>
    <col min="1275" max="1275" width="13.85546875" style="93" customWidth="1"/>
    <col min="1276" max="1283" width="4" style="93" customWidth="1"/>
    <col min="1284" max="1285" width="5.42578125" style="93" customWidth="1"/>
    <col min="1286" max="1288" width="4" style="93" customWidth="1"/>
    <col min="1289" max="1289" width="5.140625" style="93" customWidth="1"/>
    <col min="1290" max="1291" width="4" style="93" customWidth="1"/>
    <col min="1292" max="1292" width="7.140625" style="93" customWidth="1"/>
    <col min="1293" max="1293" width="4" style="93" customWidth="1"/>
    <col min="1294" max="1294" width="6.42578125" style="93" customWidth="1"/>
    <col min="1295" max="1295" width="5" style="93" customWidth="1"/>
    <col min="1296" max="1304" width="4" style="93" customWidth="1"/>
    <col min="1305" max="1307" width="4.85546875" style="93" customWidth="1"/>
    <col min="1308" max="1309" width="4" style="93" customWidth="1"/>
    <col min="1310" max="1528" width="8.7109375" style="93"/>
    <col min="1529" max="1529" width="4.42578125" style="93" customWidth="1"/>
    <col min="1530" max="1530" width="9.85546875" style="93" customWidth="1"/>
    <col min="1531" max="1531" width="13.85546875" style="93" customWidth="1"/>
    <col min="1532" max="1539" width="4" style="93" customWidth="1"/>
    <col min="1540" max="1541" width="5.42578125" style="93" customWidth="1"/>
    <col min="1542" max="1544" width="4" style="93" customWidth="1"/>
    <col min="1545" max="1545" width="5.140625" style="93" customWidth="1"/>
    <col min="1546" max="1547" width="4" style="93" customWidth="1"/>
    <col min="1548" max="1548" width="7.140625" style="93" customWidth="1"/>
    <col min="1549" max="1549" width="4" style="93" customWidth="1"/>
    <col min="1550" max="1550" width="6.42578125" style="93" customWidth="1"/>
    <col min="1551" max="1551" width="5" style="93" customWidth="1"/>
    <col min="1552" max="1560" width="4" style="93" customWidth="1"/>
    <col min="1561" max="1563" width="4.85546875" style="93" customWidth="1"/>
    <col min="1564" max="1565" width="4" style="93" customWidth="1"/>
    <col min="1566" max="1784" width="8.7109375" style="93"/>
    <col min="1785" max="1785" width="4.42578125" style="93" customWidth="1"/>
    <col min="1786" max="1786" width="9.85546875" style="93" customWidth="1"/>
    <col min="1787" max="1787" width="13.85546875" style="93" customWidth="1"/>
    <col min="1788" max="1795" width="4" style="93" customWidth="1"/>
    <col min="1796" max="1797" width="5.42578125" style="93" customWidth="1"/>
    <col min="1798" max="1800" width="4" style="93" customWidth="1"/>
    <col min="1801" max="1801" width="5.140625" style="93" customWidth="1"/>
    <col min="1802" max="1803" width="4" style="93" customWidth="1"/>
    <col min="1804" max="1804" width="7.140625" style="93" customWidth="1"/>
    <col min="1805" max="1805" width="4" style="93" customWidth="1"/>
    <col min="1806" max="1806" width="6.42578125" style="93" customWidth="1"/>
    <col min="1807" max="1807" width="5" style="93" customWidth="1"/>
    <col min="1808" max="1816" width="4" style="93" customWidth="1"/>
    <col min="1817" max="1819" width="4.85546875" style="93" customWidth="1"/>
    <col min="1820" max="1821" width="4" style="93" customWidth="1"/>
    <col min="1822" max="2040" width="8.7109375" style="93"/>
    <col min="2041" max="2041" width="4.42578125" style="93" customWidth="1"/>
    <col min="2042" max="2042" width="9.85546875" style="93" customWidth="1"/>
    <col min="2043" max="2043" width="13.85546875" style="93" customWidth="1"/>
    <col min="2044" max="2051" width="4" style="93" customWidth="1"/>
    <col min="2052" max="2053" width="5.42578125" style="93" customWidth="1"/>
    <col min="2054" max="2056" width="4" style="93" customWidth="1"/>
    <col min="2057" max="2057" width="5.140625" style="93" customWidth="1"/>
    <col min="2058" max="2059" width="4" style="93" customWidth="1"/>
    <col min="2060" max="2060" width="7.140625" style="93" customWidth="1"/>
    <col min="2061" max="2061" width="4" style="93" customWidth="1"/>
    <col min="2062" max="2062" width="6.42578125" style="93" customWidth="1"/>
    <col min="2063" max="2063" width="5" style="93" customWidth="1"/>
    <col min="2064" max="2072" width="4" style="93" customWidth="1"/>
    <col min="2073" max="2075" width="4.85546875" style="93" customWidth="1"/>
    <col min="2076" max="2077" width="4" style="93" customWidth="1"/>
    <col min="2078" max="2296" width="8.7109375" style="93"/>
    <col min="2297" max="2297" width="4.42578125" style="93" customWidth="1"/>
    <col min="2298" max="2298" width="9.85546875" style="93" customWidth="1"/>
    <col min="2299" max="2299" width="13.85546875" style="93" customWidth="1"/>
    <col min="2300" max="2307" width="4" style="93" customWidth="1"/>
    <col min="2308" max="2309" width="5.42578125" style="93" customWidth="1"/>
    <col min="2310" max="2312" width="4" style="93" customWidth="1"/>
    <col min="2313" max="2313" width="5.140625" style="93" customWidth="1"/>
    <col min="2314" max="2315" width="4" style="93" customWidth="1"/>
    <col min="2316" max="2316" width="7.140625" style="93" customWidth="1"/>
    <col min="2317" max="2317" width="4" style="93" customWidth="1"/>
    <col min="2318" max="2318" width="6.42578125" style="93" customWidth="1"/>
    <col min="2319" max="2319" width="5" style="93" customWidth="1"/>
    <col min="2320" max="2328" width="4" style="93" customWidth="1"/>
    <col min="2329" max="2331" width="4.85546875" style="93" customWidth="1"/>
    <col min="2332" max="2333" width="4" style="93" customWidth="1"/>
    <col min="2334" max="2552" width="8.7109375" style="93"/>
    <col min="2553" max="2553" width="4.42578125" style="93" customWidth="1"/>
    <col min="2554" max="2554" width="9.85546875" style="93" customWidth="1"/>
    <col min="2555" max="2555" width="13.85546875" style="93" customWidth="1"/>
    <col min="2556" max="2563" width="4" style="93" customWidth="1"/>
    <col min="2564" max="2565" width="5.42578125" style="93" customWidth="1"/>
    <col min="2566" max="2568" width="4" style="93" customWidth="1"/>
    <col min="2569" max="2569" width="5.140625" style="93" customWidth="1"/>
    <col min="2570" max="2571" width="4" style="93" customWidth="1"/>
    <col min="2572" max="2572" width="7.140625" style="93" customWidth="1"/>
    <col min="2573" max="2573" width="4" style="93" customWidth="1"/>
    <col min="2574" max="2574" width="6.42578125" style="93" customWidth="1"/>
    <col min="2575" max="2575" width="5" style="93" customWidth="1"/>
    <col min="2576" max="2584" width="4" style="93" customWidth="1"/>
    <col min="2585" max="2587" width="4.85546875" style="93" customWidth="1"/>
    <col min="2588" max="2589" width="4" style="93" customWidth="1"/>
    <col min="2590" max="2808" width="8.7109375" style="93"/>
    <col min="2809" max="2809" width="4.42578125" style="93" customWidth="1"/>
    <col min="2810" max="2810" width="9.85546875" style="93" customWidth="1"/>
    <col min="2811" max="2811" width="13.85546875" style="93" customWidth="1"/>
    <col min="2812" max="2819" width="4" style="93" customWidth="1"/>
    <col min="2820" max="2821" width="5.42578125" style="93" customWidth="1"/>
    <col min="2822" max="2824" width="4" style="93" customWidth="1"/>
    <col min="2825" max="2825" width="5.140625" style="93" customWidth="1"/>
    <col min="2826" max="2827" width="4" style="93" customWidth="1"/>
    <col min="2828" max="2828" width="7.140625" style="93" customWidth="1"/>
    <col min="2829" max="2829" width="4" style="93" customWidth="1"/>
    <col min="2830" max="2830" width="6.42578125" style="93" customWidth="1"/>
    <col min="2831" max="2831" width="5" style="93" customWidth="1"/>
    <col min="2832" max="2840" width="4" style="93" customWidth="1"/>
    <col min="2841" max="2843" width="4.85546875" style="93" customWidth="1"/>
    <col min="2844" max="2845" width="4" style="93" customWidth="1"/>
    <col min="2846" max="3064" width="8.7109375" style="93"/>
    <col min="3065" max="3065" width="4.42578125" style="93" customWidth="1"/>
    <col min="3066" max="3066" width="9.85546875" style="93" customWidth="1"/>
    <col min="3067" max="3067" width="13.85546875" style="93" customWidth="1"/>
    <col min="3068" max="3075" width="4" style="93" customWidth="1"/>
    <col min="3076" max="3077" width="5.42578125" style="93" customWidth="1"/>
    <col min="3078" max="3080" width="4" style="93" customWidth="1"/>
    <col min="3081" max="3081" width="5.140625" style="93" customWidth="1"/>
    <col min="3082" max="3083" width="4" style="93" customWidth="1"/>
    <col min="3084" max="3084" width="7.140625" style="93" customWidth="1"/>
    <col min="3085" max="3085" width="4" style="93" customWidth="1"/>
    <col min="3086" max="3086" width="6.42578125" style="93" customWidth="1"/>
    <col min="3087" max="3087" width="5" style="93" customWidth="1"/>
    <col min="3088" max="3096" width="4" style="93" customWidth="1"/>
    <col min="3097" max="3099" width="4.85546875" style="93" customWidth="1"/>
    <col min="3100" max="3101" width="4" style="93" customWidth="1"/>
    <col min="3102" max="3320" width="8.7109375" style="93"/>
    <col min="3321" max="3321" width="4.42578125" style="93" customWidth="1"/>
    <col min="3322" max="3322" width="9.85546875" style="93" customWidth="1"/>
    <col min="3323" max="3323" width="13.85546875" style="93" customWidth="1"/>
    <col min="3324" max="3331" width="4" style="93" customWidth="1"/>
    <col min="3332" max="3333" width="5.42578125" style="93" customWidth="1"/>
    <col min="3334" max="3336" width="4" style="93" customWidth="1"/>
    <col min="3337" max="3337" width="5.140625" style="93" customWidth="1"/>
    <col min="3338" max="3339" width="4" style="93" customWidth="1"/>
    <col min="3340" max="3340" width="7.140625" style="93" customWidth="1"/>
    <col min="3341" max="3341" width="4" style="93" customWidth="1"/>
    <col min="3342" max="3342" width="6.42578125" style="93" customWidth="1"/>
    <col min="3343" max="3343" width="5" style="93" customWidth="1"/>
    <col min="3344" max="3352" width="4" style="93" customWidth="1"/>
    <col min="3353" max="3355" width="4.85546875" style="93" customWidth="1"/>
    <col min="3356" max="3357" width="4" style="93" customWidth="1"/>
    <col min="3358" max="3576" width="8.7109375" style="93"/>
    <col min="3577" max="3577" width="4.42578125" style="93" customWidth="1"/>
    <col min="3578" max="3578" width="9.85546875" style="93" customWidth="1"/>
    <col min="3579" max="3579" width="13.85546875" style="93" customWidth="1"/>
    <col min="3580" max="3587" width="4" style="93" customWidth="1"/>
    <col min="3588" max="3589" width="5.42578125" style="93" customWidth="1"/>
    <col min="3590" max="3592" width="4" style="93" customWidth="1"/>
    <col min="3593" max="3593" width="5.140625" style="93" customWidth="1"/>
    <col min="3594" max="3595" width="4" style="93" customWidth="1"/>
    <col min="3596" max="3596" width="7.140625" style="93" customWidth="1"/>
    <col min="3597" max="3597" width="4" style="93" customWidth="1"/>
    <col min="3598" max="3598" width="6.42578125" style="93" customWidth="1"/>
    <col min="3599" max="3599" width="5" style="93" customWidth="1"/>
    <col min="3600" max="3608" width="4" style="93" customWidth="1"/>
    <col min="3609" max="3611" width="4.85546875" style="93" customWidth="1"/>
    <col min="3612" max="3613" width="4" style="93" customWidth="1"/>
    <col min="3614" max="3832" width="8.7109375" style="93"/>
    <col min="3833" max="3833" width="4.42578125" style="93" customWidth="1"/>
    <col min="3834" max="3834" width="9.85546875" style="93" customWidth="1"/>
    <col min="3835" max="3835" width="13.85546875" style="93" customWidth="1"/>
    <col min="3836" max="3843" width="4" style="93" customWidth="1"/>
    <col min="3844" max="3845" width="5.42578125" style="93" customWidth="1"/>
    <col min="3846" max="3848" width="4" style="93" customWidth="1"/>
    <col min="3849" max="3849" width="5.140625" style="93" customWidth="1"/>
    <col min="3850" max="3851" width="4" style="93" customWidth="1"/>
    <col min="3852" max="3852" width="7.140625" style="93" customWidth="1"/>
    <col min="3853" max="3853" width="4" style="93" customWidth="1"/>
    <col min="3854" max="3854" width="6.42578125" style="93" customWidth="1"/>
    <col min="3855" max="3855" width="5" style="93" customWidth="1"/>
    <col min="3856" max="3864" width="4" style="93" customWidth="1"/>
    <col min="3865" max="3867" width="4.85546875" style="93" customWidth="1"/>
    <col min="3868" max="3869" width="4" style="93" customWidth="1"/>
    <col min="3870" max="4088" width="8.7109375" style="93"/>
    <col min="4089" max="4089" width="4.42578125" style="93" customWidth="1"/>
    <col min="4090" max="4090" width="9.85546875" style="93" customWidth="1"/>
    <col min="4091" max="4091" width="13.85546875" style="93" customWidth="1"/>
    <col min="4092" max="4099" width="4" style="93" customWidth="1"/>
    <col min="4100" max="4101" width="5.42578125" style="93" customWidth="1"/>
    <col min="4102" max="4104" width="4" style="93" customWidth="1"/>
    <col min="4105" max="4105" width="5.140625" style="93" customWidth="1"/>
    <col min="4106" max="4107" width="4" style="93" customWidth="1"/>
    <col min="4108" max="4108" width="7.140625" style="93" customWidth="1"/>
    <col min="4109" max="4109" width="4" style="93" customWidth="1"/>
    <col min="4110" max="4110" width="6.42578125" style="93" customWidth="1"/>
    <col min="4111" max="4111" width="5" style="93" customWidth="1"/>
    <col min="4112" max="4120" width="4" style="93" customWidth="1"/>
    <col min="4121" max="4123" width="4.85546875" style="93" customWidth="1"/>
    <col min="4124" max="4125" width="4" style="93" customWidth="1"/>
    <col min="4126" max="4344" width="8.7109375" style="93"/>
    <col min="4345" max="4345" width="4.42578125" style="93" customWidth="1"/>
    <col min="4346" max="4346" width="9.85546875" style="93" customWidth="1"/>
    <col min="4347" max="4347" width="13.85546875" style="93" customWidth="1"/>
    <col min="4348" max="4355" width="4" style="93" customWidth="1"/>
    <col min="4356" max="4357" width="5.42578125" style="93" customWidth="1"/>
    <col min="4358" max="4360" width="4" style="93" customWidth="1"/>
    <col min="4361" max="4361" width="5.140625" style="93" customWidth="1"/>
    <col min="4362" max="4363" width="4" style="93" customWidth="1"/>
    <col min="4364" max="4364" width="7.140625" style="93" customWidth="1"/>
    <col min="4365" max="4365" width="4" style="93" customWidth="1"/>
    <col min="4366" max="4366" width="6.42578125" style="93" customWidth="1"/>
    <col min="4367" max="4367" width="5" style="93" customWidth="1"/>
    <col min="4368" max="4376" width="4" style="93" customWidth="1"/>
    <col min="4377" max="4379" width="4.85546875" style="93" customWidth="1"/>
    <col min="4380" max="4381" width="4" style="93" customWidth="1"/>
    <col min="4382" max="4600" width="8.7109375" style="93"/>
    <col min="4601" max="4601" width="4.42578125" style="93" customWidth="1"/>
    <col min="4602" max="4602" width="9.85546875" style="93" customWidth="1"/>
    <col min="4603" max="4603" width="13.85546875" style="93" customWidth="1"/>
    <col min="4604" max="4611" width="4" style="93" customWidth="1"/>
    <col min="4612" max="4613" width="5.42578125" style="93" customWidth="1"/>
    <col min="4614" max="4616" width="4" style="93" customWidth="1"/>
    <col min="4617" max="4617" width="5.140625" style="93" customWidth="1"/>
    <col min="4618" max="4619" width="4" style="93" customWidth="1"/>
    <col min="4620" max="4620" width="7.140625" style="93" customWidth="1"/>
    <col min="4621" max="4621" width="4" style="93" customWidth="1"/>
    <col min="4622" max="4622" width="6.42578125" style="93" customWidth="1"/>
    <col min="4623" max="4623" width="5" style="93" customWidth="1"/>
    <col min="4624" max="4632" width="4" style="93" customWidth="1"/>
    <col min="4633" max="4635" width="4.85546875" style="93" customWidth="1"/>
    <col min="4636" max="4637" width="4" style="93" customWidth="1"/>
    <col min="4638" max="4856" width="8.7109375" style="93"/>
    <col min="4857" max="4857" width="4.42578125" style="93" customWidth="1"/>
    <col min="4858" max="4858" width="9.85546875" style="93" customWidth="1"/>
    <col min="4859" max="4859" width="13.85546875" style="93" customWidth="1"/>
    <col min="4860" max="4867" width="4" style="93" customWidth="1"/>
    <col min="4868" max="4869" width="5.42578125" style="93" customWidth="1"/>
    <col min="4870" max="4872" width="4" style="93" customWidth="1"/>
    <col min="4873" max="4873" width="5.140625" style="93" customWidth="1"/>
    <col min="4874" max="4875" width="4" style="93" customWidth="1"/>
    <col min="4876" max="4876" width="7.140625" style="93" customWidth="1"/>
    <col min="4877" max="4877" width="4" style="93" customWidth="1"/>
    <col min="4878" max="4878" width="6.42578125" style="93" customWidth="1"/>
    <col min="4879" max="4879" width="5" style="93" customWidth="1"/>
    <col min="4880" max="4888" width="4" style="93" customWidth="1"/>
    <col min="4889" max="4891" width="4.85546875" style="93" customWidth="1"/>
    <col min="4892" max="4893" width="4" style="93" customWidth="1"/>
    <col min="4894" max="5112" width="8.7109375" style="93"/>
    <col min="5113" max="5113" width="4.42578125" style="93" customWidth="1"/>
    <col min="5114" max="5114" width="9.85546875" style="93" customWidth="1"/>
    <col min="5115" max="5115" width="13.85546875" style="93" customWidth="1"/>
    <col min="5116" max="5123" width="4" style="93" customWidth="1"/>
    <col min="5124" max="5125" width="5.42578125" style="93" customWidth="1"/>
    <col min="5126" max="5128" width="4" style="93" customWidth="1"/>
    <col min="5129" max="5129" width="5.140625" style="93" customWidth="1"/>
    <col min="5130" max="5131" width="4" style="93" customWidth="1"/>
    <col min="5132" max="5132" width="7.140625" style="93" customWidth="1"/>
    <col min="5133" max="5133" width="4" style="93" customWidth="1"/>
    <col min="5134" max="5134" width="6.42578125" style="93" customWidth="1"/>
    <col min="5135" max="5135" width="5" style="93" customWidth="1"/>
    <col min="5136" max="5144" width="4" style="93" customWidth="1"/>
    <col min="5145" max="5147" width="4.85546875" style="93" customWidth="1"/>
    <col min="5148" max="5149" width="4" style="93" customWidth="1"/>
    <col min="5150" max="5368" width="8.7109375" style="93"/>
    <col min="5369" max="5369" width="4.42578125" style="93" customWidth="1"/>
    <col min="5370" max="5370" width="9.85546875" style="93" customWidth="1"/>
    <col min="5371" max="5371" width="13.85546875" style="93" customWidth="1"/>
    <col min="5372" max="5379" width="4" style="93" customWidth="1"/>
    <col min="5380" max="5381" width="5.42578125" style="93" customWidth="1"/>
    <col min="5382" max="5384" width="4" style="93" customWidth="1"/>
    <col min="5385" max="5385" width="5.140625" style="93" customWidth="1"/>
    <col min="5386" max="5387" width="4" style="93" customWidth="1"/>
    <col min="5388" max="5388" width="7.140625" style="93" customWidth="1"/>
    <col min="5389" max="5389" width="4" style="93" customWidth="1"/>
    <col min="5390" max="5390" width="6.42578125" style="93" customWidth="1"/>
    <col min="5391" max="5391" width="5" style="93" customWidth="1"/>
    <col min="5392" max="5400" width="4" style="93" customWidth="1"/>
    <col min="5401" max="5403" width="4.85546875" style="93" customWidth="1"/>
    <col min="5404" max="5405" width="4" style="93" customWidth="1"/>
    <col min="5406" max="5624" width="8.7109375" style="93"/>
    <col min="5625" max="5625" width="4.42578125" style="93" customWidth="1"/>
    <col min="5626" max="5626" width="9.85546875" style="93" customWidth="1"/>
    <col min="5627" max="5627" width="13.85546875" style="93" customWidth="1"/>
    <col min="5628" max="5635" width="4" style="93" customWidth="1"/>
    <col min="5636" max="5637" width="5.42578125" style="93" customWidth="1"/>
    <col min="5638" max="5640" width="4" style="93" customWidth="1"/>
    <col min="5641" max="5641" width="5.140625" style="93" customWidth="1"/>
    <col min="5642" max="5643" width="4" style="93" customWidth="1"/>
    <col min="5644" max="5644" width="7.140625" style="93" customWidth="1"/>
    <col min="5645" max="5645" width="4" style="93" customWidth="1"/>
    <col min="5646" max="5646" width="6.42578125" style="93" customWidth="1"/>
    <col min="5647" max="5647" width="5" style="93" customWidth="1"/>
    <col min="5648" max="5656" width="4" style="93" customWidth="1"/>
    <col min="5657" max="5659" width="4.85546875" style="93" customWidth="1"/>
    <col min="5660" max="5661" width="4" style="93" customWidth="1"/>
    <col min="5662" max="5880" width="8.7109375" style="93"/>
    <col min="5881" max="5881" width="4.42578125" style="93" customWidth="1"/>
    <col min="5882" max="5882" width="9.85546875" style="93" customWidth="1"/>
    <col min="5883" max="5883" width="13.85546875" style="93" customWidth="1"/>
    <col min="5884" max="5891" width="4" style="93" customWidth="1"/>
    <col min="5892" max="5893" width="5.42578125" style="93" customWidth="1"/>
    <col min="5894" max="5896" width="4" style="93" customWidth="1"/>
    <col min="5897" max="5897" width="5.140625" style="93" customWidth="1"/>
    <col min="5898" max="5899" width="4" style="93" customWidth="1"/>
    <col min="5900" max="5900" width="7.140625" style="93" customWidth="1"/>
    <col min="5901" max="5901" width="4" style="93" customWidth="1"/>
    <col min="5902" max="5902" width="6.42578125" style="93" customWidth="1"/>
    <col min="5903" max="5903" width="5" style="93" customWidth="1"/>
    <col min="5904" max="5912" width="4" style="93" customWidth="1"/>
    <col min="5913" max="5915" width="4.85546875" style="93" customWidth="1"/>
    <col min="5916" max="5917" width="4" style="93" customWidth="1"/>
    <col min="5918" max="6136" width="8.7109375" style="93"/>
    <col min="6137" max="6137" width="4.42578125" style="93" customWidth="1"/>
    <col min="6138" max="6138" width="9.85546875" style="93" customWidth="1"/>
    <col min="6139" max="6139" width="13.85546875" style="93" customWidth="1"/>
    <col min="6140" max="6147" width="4" style="93" customWidth="1"/>
    <col min="6148" max="6149" width="5.42578125" style="93" customWidth="1"/>
    <col min="6150" max="6152" width="4" style="93" customWidth="1"/>
    <col min="6153" max="6153" width="5.140625" style="93" customWidth="1"/>
    <col min="6154" max="6155" width="4" style="93" customWidth="1"/>
    <col min="6156" max="6156" width="7.140625" style="93" customWidth="1"/>
    <col min="6157" max="6157" width="4" style="93" customWidth="1"/>
    <col min="6158" max="6158" width="6.42578125" style="93" customWidth="1"/>
    <col min="6159" max="6159" width="5" style="93" customWidth="1"/>
    <col min="6160" max="6168" width="4" style="93" customWidth="1"/>
    <col min="6169" max="6171" width="4.85546875" style="93" customWidth="1"/>
    <col min="6172" max="6173" width="4" style="93" customWidth="1"/>
    <col min="6174" max="6392" width="8.7109375" style="93"/>
    <col min="6393" max="6393" width="4.42578125" style="93" customWidth="1"/>
    <col min="6394" max="6394" width="9.85546875" style="93" customWidth="1"/>
    <col min="6395" max="6395" width="13.85546875" style="93" customWidth="1"/>
    <col min="6396" max="6403" width="4" style="93" customWidth="1"/>
    <col min="6404" max="6405" width="5.42578125" style="93" customWidth="1"/>
    <col min="6406" max="6408" width="4" style="93" customWidth="1"/>
    <col min="6409" max="6409" width="5.140625" style="93" customWidth="1"/>
    <col min="6410" max="6411" width="4" style="93" customWidth="1"/>
    <col min="6412" max="6412" width="7.140625" style="93" customWidth="1"/>
    <col min="6413" max="6413" width="4" style="93" customWidth="1"/>
    <col min="6414" max="6414" width="6.42578125" style="93" customWidth="1"/>
    <col min="6415" max="6415" width="5" style="93" customWidth="1"/>
    <col min="6416" max="6424" width="4" style="93" customWidth="1"/>
    <col min="6425" max="6427" width="4.85546875" style="93" customWidth="1"/>
    <col min="6428" max="6429" width="4" style="93" customWidth="1"/>
    <col min="6430" max="6648" width="8.7109375" style="93"/>
    <col min="6649" max="6649" width="4.42578125" style="93" customWidth="1"/>
    <col min="6650" max="6650" width="9.85546875" style="93" customWidth="1"/>
    <col min="6651" max="6651" width="13.85546875" style="93" customWidth="1"/>
    <col min="6652" max="6659" width="4" style="93" customWidth="1"/>
    <col min="6660" max="6661" width="5.42578125" style="93" customWidth="1"/>
    <col min="6662" max="6664" width="4" style="93" customWidth="1"/>
    <col min="6665" max="6665" width="5.140625" style="93" customWidth="1"/>
    <col min="6666" max="6667" width="4" style="93" customWidth="1"/>
    <col min="6668" max="6668" width="7.140625" style="93" customWidth="1"/>
    <col min="6669" max="6669" width="4" style="93" customWidth="1"/>
    <col min="6670" max="6670" width="6.42578125" style="93" customWidth="1"/>
    <col min="6671" max="6671" width="5" style="93" customWidth="1"/>
    <col min="6672" max="6680" width="4" style="93" customWidth="1"/>
    <col min="6681" max="6683" width="4.85546875" style="93" customWidth="1"/>
    <col min="6684" max="6685" width="4" style="93" customWidth="1"/>
    <col min="6686" max="6904" width="8.7109375" style="93"/>
    <col min="6905" max="6905" width="4.42578125" style="93" customWidth="1"/>
    <col min="6906" max="6906" width="9.85546875" style="93" customWidth="1"/>
    <col min="6907" max="6907" width="13.85546875" style="93" customWidth="1"/>
    <col min="6908" max="6915" width="4" style="93" customWidth="1"/>
    <col min="6916" max="6917" width="5.42578125" style="93" customWidth="1"/>
    <col min="6918" max="6920" width="4" style="93" customWidth="1"/>
    <col min="6921" max="6921" width="5.140625" style="93" customWidth="1"/>
    <col min="6922" max="6923" width="4" style="93" customWidth="1"/>
    <col min="6924" max="6924" width="7.140625" style="93" customWidth="1"/>
    <col min="6925" max="6925" width="4" style="93" customWidth="1"/>
    <col min="6926" max="6926" width="6.42578125" style="93" customWidth="1"/>
    <col min="6927" max="6927" width="5" style="93" customWidth="1"/>
    <col min="6928" max="6936" width="4" style="93" customWidth="1"/>
    <col min="6937" max="6939" width="4.85546875" style="93" customWidth="1"/>
    <col min="6940" max="6941" width="4" style="93" customWidth="1"/>
    <col min="6942" max="7160" width="8.7109375" style="93"/>
    <col min="7161" max="7161" width="4.42578125" style="93" customWidth="1"/>
    <col min="7162" max="7162" width="9.85546875" style="93" customWidth="1"/>
    <col min="7163" max="7163" width="13.85546875" style="93" customWidth="1"/>
    <col min="7164" max="7171" width="4" style="93" customWidth="1"/>
    <col min="7172" max="7173" width="5.42578125" style="93" customWidth="1"/>
    <col min="7174" max="7176" width="4" style="93" customWidth="1"/>
    <col min="7177" max="7177" width="5.140625" style="93" customWidth="1"/>
    <col min="7178" max="7179" width="4" style="93" customWidth="1"/>
    <col min="7180" max="7180" width="7.140625" style="93" customWidth="1"/>
    <col min="7181" max="7181" width="4" style="93" customWidth="1"/>
    <col min="7182" max="7182" width="6.42578125" style="93" customWidth="1"/>
    <col min="7183" max="7183" width="5" style="93" customWidth="1"/>
    <col min="7184" max="7192" width="4" style="93" customWidth="1"/>
    <col min="7193" max="7195" width="4.85546875" style="93" customWidth="1"/>
    <col min="7196" max="7197" width="4" style="93" customWidth="1"/>
    <col min="7198" max="7416" width="8.7109375" style="93"/>
    <col min="7417" max="7417" width="4.42578125" style="93" customWidth="1"/>
    <col min="7418" max="7418" width="9.85546875" style="93" customWidth="1"/>
    <col min="7419" max="7419" width="13.85546875" style="93" customWidth="1"/>
    <col min="7420" max="7427" width="4" style="93" customWidth="1"/>
    <col min="7428" max="7429" width="5.42578125" style="93" customWidth="1"/>
    <col min="7430" max="7432" width="4" style="93" customWidth="1"/>
    <col min="7433" max="7433" width="5.140625" style="93" customWidth="1"/>
    <col min="7434" max="7435" width="4" style="93" customWidth="1"/>
    <col min="7436" max="7436" width="7.140625" style="93" customWidth="1"/>
    <col min="7437" max="7437" width="4" style="93" customWidth="1"/>
    <col min="7438" max="7438" width="6.42578125" style="93" customWidth="1"/>
    <col min="7439" max="7439" width="5" style="93" customWidth="1"/>
    <col min="7440" max="7448" width="4" style="93" customWidth="1"/>
    <col min="7449" max="7451" width="4.85546875" style="93" customWidth="1"/>
    <col min="7452" max="7453" width="4" style="93" customWidth="1"/>
    <col min="7454" max="7672" width="8.7109375" style="93"/>
    <col min="7673" max="7673" width="4.42578125" style="93" customWidth="1"/>
    <col min="7674" max="7674" width="9.85546875" style="93" customWidth="1"/>
    <col min="7675" max="7675" width="13.85546875" style="93" customWidth="1"/>
    <col min="7676" max="7683" width="4" style="93" customWidth="1"/>
    <col min="7684" max="7685" width="5.42578125" style="93" customWidth="1"/>
    <col min="7686" max="7688" width="4" style="93" customWidth="1"/>
    <col min="7689" max="7689" width="5.140625" style="93" customWidth="1"/>
    <col min="7690" max="7691" width="4" style="93" customWidth="1"/>
    <col min="7692" max="7692" width="7.140625" style="93" customWidth="1"/>
    <col min="7693" max="7693" width="4" style="93" customWidth="1"/>
    <col min="7694" max="7694" width="6.42578125" style="93" customWidth="1"/>
    <col min="7695" max="7695" width="5" style="93" customWidth="1"/>
    <col min="7696" max="7704" width="4" style="93" customWidth="1"/>
    <col min="7705" max="7707" width="4.85546875" style="93" customWidth="1"/>
    <col min="7708" max="7709" width="4" style="93" customWidth="1"/>
    <col min="7710" max="7928" width="8.7109375" style="93"/>
    <col min="7929" max="7929" width="4.42578125" style="93" customWidth="1"/>
    <col min="7930" max="7930" width="9.85546875" style="93" customWidth="1"/>
    <col min="7931" max="7931" width="13.85546875" style="93" customWidth="1"/>
    <col min="7932" max="7939" width="4" style="93" customWidth="1"/>
    <col min="7940" max="7941" width="5.42578125" style="93" customWidth="1"/>
    <col min="7942" max="7944" width="4" style="93" customWidth="1"/>
    <col min="7945" max="7945" width="5.140625" style="93" customWidth="1"/>
    <col min="7946" max="7947" width="4" style="93" customWidth="1"/>
    <col min="7948" max="7948" width="7.140625" style="93" customWidth="1"/>
    <col min="7949" max="7949" width="4" style="93" customWidth="1"/>
    <col min="7950" max="7950" width="6.42578125" style="93" customWidth="1"/>
    <col min="7951" max="7951" width="5" style="93" customWidth="1"/>
    <col min="7952" max="7960" width="4" style="93" customWidth="1"/>
    <col min="7961" max="7963" width="4.85546875" style="93" customWidth="1"/>
    <col min="7964" max="7965" width="4" style="93" customWidth="1"/>
    <col min="7966" max="8184" width="8.7109375" style="93"/>
    <col min="8185" max="8185" width="4.42578125" style="93" customWidth="1"/>
    <col min="8186" max="8186" width="9.85546875" style="93" customWidth="1"/>
    <col min="8187" max="8187" width="13.85546875" style="93" customWidth="1"/>
    <col min="8188" max="8195" width="4" style="93" customWidth="1"/>
    <col min="8196" max="8197" width="5.42578125" style="93" customWidth="1"/>
    <col min="8198" max="8200" width="4" style="93" customWidth="1"/>
    <col min="8201" max="8201" width="5.140625" style="93" customWidth="1"/>
    <col min="8202" max="8203" width="4" style="93" customWidth="1"/>
    <col min="8204" max="8204" width="7.140625" style="93" customWidth="1"/>
    <col min="8205" max="8205" width="4" style="93" customWidth="1"/>
    <col min="8206" max="8206" width="6.42578125" style="93" customWidth="1"/>
    <col min="8207" max="8207" width="5" style="93" customWidth="1"/>
    <col min="8208" max="8216" width="4" style="93" customWidth="1"/>
    <col min="8217" max="8219" width="4.85546875" style="93" customWidth="1"/>
    <col min="8220" max="8221" width="4" style="93" customWidth="1"/>
    <col min="8222" max="8440" width="8.7109375" style="93"/>
    <col min="8441" max="8441" width="4.42578125" style="93" customWidth="1"/>
    <col min="8442" max="8442" width="9.85546875" style="93" customWidth="1"/>
    <col min="8443" max="8443" width="13.85546875" style="93" customWidth="1"/>
    <col min="8444" max="8451" width="4" style="93" customWidth="1"/>
    <col min="8452" max="8453" width="5.42578125" style="93" customWidth="1"/>
    <col min="8454" max="8456" width="4" style="93" customWidth="1"/>
    <col min="8457" max="8457" width="5.140625" style="93" customWidth="1"/>
    <col min="8458" max="8459" width="4" style="93" customWidth="1"/>
    <col min="8460" max="8460" width="7.140625" style="93" customWidth="1"/>
    <col min="8461" max="8461" width="4" style="93" customWidth="1"/>
    <col min="8462" max="8462" width="6.42578125" style="93" customWidth="1"/>
    <col min="8463" max="8463" width="5" style="93" customWidth="1"/>
    <col min="8464" max="8472" width="4" style="93" customWidth="1"/>
    <col min="8473" max="8475" width="4.85546875" style="93" customWidth="1"/>
    <col min="8476" max="8477" width="4" style="93" customWidth="1"/>
    <col min="8478" max="8696" width="8.7109375" style="93"/>
    <col min="8697" max="8697" width="4.42578125" style="93" customWidth="1"/>
    <col min="8698" max="8698" width="9.85546875" style="93" customWidth="1"/>
    <col min="8699" max="8699" width="13.85546875" style="93" customWidth="1"/>
    <col min="8700" max="8707" width="4" style="93" customWidth="1"/>
    <col min="8708" max="8709" width="5.42578125" style="93" customWidth="1"/>
    <col min="8710" max="8712" width="4" style="93" customWidth="1"/>
    <col min="8713" max="8713" width="5.140625" style="93" customWidth="1"/>
    <col min="8714" max="8715" width="4" style="93" customWidth="1"/>
    <col min="8716" max="8716" width="7.140625" style="93" customWidth="1"/>
    <col min="8717" max="8717" width="4" style="93" customWidth="1"/>
    <col min="8718" max="8718" width="6.42578125" style="93" customWidth="1"/>
    <col min="8719" max="8719" width="5" style="93" customWidth="1"/>
    <col min="8720" max="8728" width="4" style="93" customWidth="1"/>
    <col min="8729" max="8731" width="4.85546875" style="93" customWidth="1"/>
    <col min="8732" max="8733" width="4" style="93" customWidth="1"/>
    <col min="8734" max="8952" width="8.7109375" style="93"/>
    <col min="8953" max="8953" width="4.42578125" style="93" customWidth="1"/>
    <col min="8954" max="8954" width="9.85546875" style="93" customWidth="1"/>
    <col min="8955" max="8955" width="13.85546875" style="93" customWidth="1"/>
    <col min="8956" max="8963" width="4" style="93" customWidth="1"/>
    <col min="8964" max="8965" width="5.42578125" style="93" customWidth="1"/>
    <col min="8966" max="8968" width="4" style="93" customWidth="1"/>
    <col min="8969" max="8969" width="5.140625" style="93" customWidth="1"/>
    <col min="8970" max="8971" width="4" style="93" customWidth="1"/>
    <col min="8972" max="8972" width="7.140625" style="93" customWidth="1"/>
    <col min="8973" max="8973" width="4" style="93" customWidth="1"/>
    <col min="8974" max="8974" width="6.42578125" style="93" customWidth="1"/>
    <col min="8975" max="8975" width="5" style="93" customWidth="1"/>
    <col min="8976" max="8984" width="4" style="93" customWidth="1"/>
    <col min="8985" max="8987" width="4.85546875" style="93" customWidth="1"/>
    <col min="8988" max="8989" width="4" style="93" customWidth="1"/>
    <col min="8990" max="9208" width="8.7109375" style="93"/>
    <col min="9209" max="9209" width="4.42578125" style="93" customWidth="1"/>
    <col min="9210" max="9210" width="9.85546875" style="93" customWidth="1"/>
    <col min="9211" max="9211" width="13.85546875" style="93" customWidth="1"/>
    <col min="9212" max="9219" width="4" style="93" customWidth="1"/>
    <col min="9220" max="9221" width="5.42578125" style="93" customWidth="1"/>
    <col min="9222" max="9224" width="4" style="93" customWidth="1"/>
    <col min="9225" max="9225" width="5.140625" style="93" customWidth="1"/>
    <col min="9226" max="9227" width="4" style="93" customWidth="1"/>
    <col min="9228" max="9228" width="7.140625" style="93" customWidth="1"/>
    <col min="9229" max="9229" width="4" style="93" customWidth="1"/>
    <col min="9230" max="9230" width="6.42578125" style="93" customWidth="1"/>
    <col min="9231" max="9231" width="5" style="93" customWidth="1"/>
    <col min="9232" max="9240" width="4" style="93" customWidth="1"/>
    <col min="9241" max="9243" width="4.85546875" style="93" customWidth="1"/>
    <col min="9244" max="9245" width="4" style="93" customWidth="1"/>
    <col min="9246" max="9464" width="8.7109375" style="93"/>
    <col min="9465" max="9465" width="4.42578125" style="93" customWidth="1"/>
    <col min="9466" max="9466" width="9.85546875" style="93" customWidth="1"/>
    <col min="9467" max="9467" width="13.85546875" style="93" customWidth="1"/>
    <col min="9468" max="9475" width="4" style="93" customWidth="1"/>
    <col min="9476" max="9477" width="5.42578125" style="93" customWidth="1"/>
    <col min="9478" max="9480" width="4" style="93" customWidth="1"/>
    <col min="9481" max="9481" width="5.140625" style="93" customWidth="1"/>
    <col min="9482" max="9483" width="4" style="93" customWidth="1"/>
    <col min="9484" max="9484" width="7.140625" style="93" customWidth="1"/>
    <col min="9485" max="9485" width="4" style="93" customWidth="1"/>
    <col min="9486" max="9486" width="6.42578125" style="93" customWidth="1"/>
    <col min="9487" max="9487" width="5" style="93" customWidth="1"/>
    <col min="9488" max="9496" width="4" style="93" customWidth="1"/>
    <col min="9497" max="9499" width="4.85546875" style="93" customWidth="1"/>
    <col min="9500" max="9501" width="4" style="93" customWidth="1"/>
    <col min="9502" max="9720" width="8.7109375" style="93"/>
    <col min="9721" max="9721" width="4.42578125" style="93" customWidth="1"/>
    <col min="9722" max="9722" width="9.85546875" style="93" customWidth="1"/>
    <col min="9723" max="9723" width="13.85546875" style="93" customWidth="1"/>
    <col min="9724" max="9731" width="4" style="93" customWidth="1"/>
    <col min="9732" max="9733" width="5.42578125" style="93" customWidth="1"/>
    <col min="9734" max="9736" width="4" style="93" customWidth="1"/>
    <col min="9737" max="9737" width="5.140625" style="93" customWidth="1"/>
    <col min="9738" max="9739" width="4" style="93" customWidth="1"/>
    <col min="9740" max="9740" width="7.140625" style="93" customWidth="1"/>
    <col min="9741" max="9741" width="4" style="93" customWidth="1"/>
    <col min="9742" max="9742" width="6.42578125" style="93" customWidth="1"/>
    <col min="9743" max="9743" width="5" style="93" customWidth="1"/>
    <col min="9744" max="9752" width="4" style="93" customWidth="1"/>
    <col min="9753" max="9755" width="4.85546875" style="93" customWidth="1"/>
    <col min="9756" max="9757" width="4" style="93" customWidth="1"/>
    <col min="9758" max="9976" width="8.7109375" style="93"/>
    <col min="9977" max="9977" width="4.42578125" style="93" customWidth="1"/>
    <col min="9978" max="9978" width="9.85546875" style="93" customWidth="1"/>
    <col min="9979" max="9979" width="13.85546875" style="93" customWidth="1"/>
    <col min="9980" max="9987" width="4" style="93" customWidth="1"/>
    <col min="9988" max="9989" width="5.42578125" style="93" customWidth="1"/>
    <col min="9990" max="9992" width="4" style="93" customWidth="1"/>
    <col min="9993" max="9993" width="5.140625" style="93" customWidth="1"/>
    <col min="9994" max="9995" width="4" style="93" customWidth="1"/>
    <col min="9996" max="9996" width="7.140625" style="93" customWidth="1"/>
    <col min="9997" max="9997" width="4" style="93" customWidth="1"/>
    <col min="9998" max="9998" width="6.42578125" style="93" customWidth="1"/>
    <col min="9999" max="9999" width="5" style="93" customWidth="1"/>
    <col min="10000" max="10008" width="4" style="93" customWidth="1"/>
    <col min="10009" max="10011" width="4.85546875" style="93" customWidth="1"/>
    <col min="10012" max="10013" width="4" style="93" customWidth="1"/>
    <col min="10014" max="10232" width="8.7109375" style="93"/>
    <col min="10233" max="10233" width="4.42578125" style="93" customWidth="1"/>
    <col min="10234" max="10234" width="9.85546875" style="93" customWidth="1"/>
    <col min="10235" max="10235" width="13.85546875" style="93" customWidth="1"/>
    <col min="10236" max="10243" width="4" style="93" customWidth="1"/>
    <col min="10244" max="10245" width="5.42578125" style="93" customWidth="1"/>
    <col min="10246" max="10248" width="4" style="93" customWidth="1"/>
    <col min="10249" max="10249" width="5.140625" style="93" customWidth="1"/>
    <col min="10250" max="10251" width="4" style="93" customWidth="1"/>
    <col min="10252" max="10252" width="7.140625" style="93" customWidth="1"/>
    <col min="10253" max="10253" width="4" style="93" customWidth="1"/>
    <col min="10254" max="10254" width="6.42578125" style="93" customWidth="1"/>
    <col min="10255" max="10255" width="5" style="93" customWidth="1"/>
    <col min="10256" max="10264" width="4" style="93" customWidth="1"/>
    <col min="10265" max="10267" width="4.85546875" style="93" customWidth="1"/>
    <col min="10268" max="10269" width="4" style="93" customWidth="1"/>
    <col min="10270" max="10488" width="8.7109375" style="93"/>
    <col min="10489" max="10489" width="4.42578125" style="93" customWidth="1"/>
    <col min="10490" max="10490" width="9.85546875" style="93" customWidth="1"/>
    <col min="10491" max="10491" width="13.85546875" style="93" customWidth="1"/>
    <col min="10492" max="10499" width="4" style="93" customWidth="1"/>
    <col min="10500" max="10501" width="5.42578125" style="93" customWidth="1"/>
    <col min="10502" max="10504" width="4" style="93" customWidth="1"/>
    <col min="10505" max="10505" width="5.140625" style="93" customWidth="1"/>
    <col min="10506" max="10507" width="4" style="93" customWidth="1"/>
    <col min="10508" max="10508" width="7.140625" style="93" customWidth="1"/>
    <col min="10509" max="10509" width="4" style="93" customWidth="1"/>
    <col min="10510" max="10510" width="6.42578125" style="93" customWidth="1"/>
    <col min="10511" max="10511" width="5" style="93" customWidth="1"/>
    <col min="10512" max="10520" width="4" style="93" customWidth="1"/>
    <col min="10521" max="10523" width="4.85546875" style="93" customWidth="1"/>
    <col min="10524" max="10525" width="4" style="93" customWidth="1"/>
    <col min="10526" max="10744" width="8.7109375" style="93"/>
    <col min="10745" max="10745" width="4.42578125" style="93" customWidth="1"/>
    <col min="10746" max="10746" width="9.85546875" style="93" customWidth="1"/>
    <col min="10747" max="10747" width="13.85546875" style="93" customWidth="1"/>
    <col min="10748" max="10755" width="4" style="93" customWidth="1"/>
    <col min="10756" max="10757" width="5.42578125" style="93" customWidth="1"/>
    <col min="10758" max="10760" width="4" style="93" customWidth="1"/>
    <col min="10761" max="10761" width="5.140625" style="93" customWidth="1"/>
    <col min="10762" max="10763" width="4" style="93" customWidth="1"/>
    <col min="10764" max="10764" width="7.140625" style="93" customWidth="1"/>
    <col min="10765" max="10765" width="4" style="93" customWidth="1"/>
    <col min="10766" max="10766" width="6.42578125" style="93" customWidth="1"/>
    <col min="10767" max="10767" width="5" style="93" customWidth="1"/>
    <col min="10768" max="10776" width="4" style="93" customWidth="1"/>
    <col min="10777" max="10779" width="4.85546875" style="93" customWidth="1"/>
    <col min="10780" max="10781" width="4" style="93" customWidth="1"/>
    <col min="10782" max="11000" width="8.7109375" style="93"/>
    <col min="11001" max="11001" width="4.42578125" style="93" customWidth="1"/>
    <col min="11002" max="11002" width="9.85546875" style="93" customWidth="1"/>
    <col min="11003" max="11003" width="13.85546875" style="93" customWidth="1"/>
    <col min="11004" max="11011" width="4" style="93" customWidth="1"/>
    <col min="11012" max="11013" width="5.42578125" style="93" customWidth="1"/>
    <col min="11014" max="11016" width="4" style="93" customWidth="1"/>
    <col min="11017" max="11017" width="5.140625" style="93" customWidth="1"/>
    <col min="11018" max="11019" width="4" style="93" customWidth="1"/>
    <col min="11020" max="11020" width="7.140625" style="93" customWidth="1"/>
    <col min="11021" max="11021" width="4" style="93" customWidth="1"/>
    <col min="11022" max="11022" width="6.42578125" style="93" customWidth="1"/>
    <col min="11023" max="11023" width="5" style="93" customWidth="1"/>
    <col min="11024" max="11032" width="4" style="93" customWidth="1"/>
    <col min="11033" max="11035" width="4.85546875" style="93" customWidth="1"/>
    <col min="11036" max="11037" width="4" style="93" customWidth="1"/>
    <col min="11038" max="11256" width="8.7109375" style="93"/>
    <col min="11257" max="11257" width="4.42578125" style="93" customWidth="1"/>
    <col min="11258" max="11258" width="9.85546875" style="93" customWidth="1"/>
    <col min="11259" max="11259" width="13.85546875" style="93" customWidth="1"/>
    <col min="11260" max="11267" width="4" style="93" customWidth="1"/>
    <col min="11268" max="11269" width="5.42578125" style="93" customWidth="1"/>
    <col min="11270" max="11272" width="4" style="93" customWidth="1"/>
    <col min="11273" max="11273" width="5.140625" style="93" customWidth="1"/>
    <col min="11274" max="11275" width="4" style="93" customWidth="1"/>
    <col min="11276" max="11276" width="7.140625" style="93" customWidth="1"/>
    <col min="11277" max="11277" width="4" style="93" customWidth="1"/>
    <col min="11278" max="11278" width="6.42578125" style="93" customWidth="1"/>
    <col min="11279" max="11279" width="5" style="93" customWidth="1"/>
    <col min="11280" max="11288" width="4" style="93" customWidth="1"/>
    <col min="11289" max="11291" width="4.85546875" style="93" customWidth="1"/>
    <col min="11292" max="11293" width="4" style="93" customWidth="1"/>
    <col min="11294" max="11512" width="8.7109375" style="93"/>
    <col min="11513" max="11513" width="4.42578125" style="93" customWidth="1"/>
    <col min="11514" max="11514" width="9.85546875" style="93" customWidth="1"/>
    <col min="11515" max="11515" width="13.85546875" style="93" customWidth="1"/>
    <col min="11516" max="11523" width="4" style="93" customWidth="1"/>
    <col min="11524" max="11525" width="5.42578125" style="93" customWidth="1"/>
    <col min="11526" max="11528" width="4" style="93" customWidth="1"/>
    <col min="11529" max="11529" width="5.140625" style="93" customWidth="1"/>
    <col min="11530" max="11531" width="4" style="93" customWidth="1"/>
    <col min="11532" max="11532" width="7.140625" style="93" customWidth="1"/>
    <col min="11533" max="11533" width="4" style="93" customWidth="1"/>
    <col min="11534" max="11534" width="6.42578125" style="93" customWidth="1"/>
    <col min="11535" max="11535" width="5" style="93" customWidth="1"/>
    <col min="11536" max="11544" width="4" style="93" customWidth="1"/>
    <col min="11545" max="11547" width="4.85546875" style="93" customWidth="1"/>
    <col min="11548" max="11549" width="4" style="93" customWidth="1"/>
    <col min="11550" max="11768" width="8.7109375" style="93"/>
    <col min="11769" max="11769" width="4.42578125" style="93" customWidth="1"/>
    <col min="11770" max="11770" width="9.85546875" style="93" customWidth="1"/>
    <col min="11771" max="11771" width="13.85546875" style="93" customWidth="1"/>
    <col min="11772" max="11779" width="4" style="93" customWidth="1"/>
    <col min="11780" max="11781" width="5.42578125" style="93" customWidth="1"/>
    <col min="11782" max="11784" width="4" style="93" customWidth="1"/>
    <col min="11785" max="11785" width="5.140625" style="93" customWidth="1"/>
    <col min="11786" max="11787" width="4" style="93" customWidth="1"/>
    <col min="11788" max="11788" width="7.140625" style="93" customWidth="1"/>
    <col min="11789" max="11789" width="4" style="93" customWidth="1"/>
    <col min="11790" max="11790" width="6.42578125" style="93" customWidth="1"/>
    <col min="11791" max="11791" width="5" style="93" customWidth="1"/>
    <col min="11792" max="11800" width="4" style="93" customWidth="1"/>
    <col min="11801" max="11803" width="4.85546875" style="93" customWidth="1"/>
    <col min="11804" max="11805" width="4" style="93" customWidth="1"/>
    <col min="11806" max="12024" width="8.7109375" style="93"/>
    <col min="12025" max="12025" width="4.42578125" style="93" customWidth="1"/>
    <col min="12026" max="12026" width="9.85546875" style="93" customWidth="1"/>
    <col min="12027" max="12027" width="13.85546875" style="93" customWidth="1"/>
    <col min="12028" max="12035" width="4" style="93" customWidth="1"/>
    <col min="12036" max="12037" width="5.42578125" style="93" customWidth="1"/>
    <col min="12038" max="12040" width="4" style="93" customWidth="1"/>
    <col min="12041" max="12041" width="5.140625" style="93" customWidth="1"/>
    <col min="12042" max="12043" width="4" style="93" customWidth="1"/>
    <col min="12044" max="12044" width="7.140625" style="93" customWidth="1"/>
    <col min="12045" max="12045" width="4" style="93" customWidth="1"/>
    <col min="12046" max="12046" width="6.42578125" style="93" customWidth="1"/>
    <col min="12047" max="12047" width="5" style="93" customWidth="1"/>
    <col min="12048" max="12056" width="4" style="93" customWidth="1"/>
    <col min="12057" max="12059" width="4.85546875" style="93" customWidth="1"/>
    <col min="12060" max="12061" width="4" style="93" customWidth="1"/>
    <col min="12062" max="12280" width="8.7109375" style="93"/>
    <col min="12281" max="12281" width="4.42578125" style="93" customWidth="1"/>
    <col min="12282" max="12282" width="9.85546875" style="93" customWidth="1"/>
    <col min="12283" max="12283" width="13.85546875" style="93" customWidth="1"/>
    <col min="12284" max="12291" width="4" style="93" customWidth="1"/>
    <col min="12292" max="12293" width="5.42578125" style="93" customWidth="1"/>
    <col min="12294" max="12296" width="4" style="93" customWidth="1"/>
    <col min="12297" max="12297" width="5.140625" style="93" customWidth="1"/>
    <col min="12298" max="12299" width="4" style="93" customWidth="1"/>
    <col min="12300" max="12300" width="7.140625" style="93" customWidth="1"/>
    <col min="12301" max="12301" width="4" style="93" customWidth="1"/>
    <col min="12302" max="12302" width="6.42578125" style="93" customWidth="1"/>
    <col min="12303" max="12303" width="5" style="93" customWidth="1"/>
    <col min="12304" max="12312" width="4" style="93" customWidth="1"/>
    <col min="12313" max="12315" width="4.85546875" style="93" customWidth="1"/>
    <col min="12316" max="12317" width="4" style="93" customWidth="1"/>
    <col min="12318" max="12536" width="8.7109375" style="93"/>
    <col min="12537" max="12537" width="4.42578125" style="93" customWidth="1"/>
    <col min="12538" max="12538" width="9.85546875" style="93" customWidth="1"/>
    <col min="12539" max="12539" width="13.85546875" style="93" customWidth="1"/>
    <col min="12540" max="12547" width="4" style="93" customWidth="1"/>
    <col min="12548" max="12549" width="5.42578125" style="93" customWidth="1"/>
    <col min="12550" max="12552" width="4" style="93" customWidth="1"/>
    <col min="12553" max="12553" width="5.140625" style="93" customWidth="1"/>
    <col min="12554" max="12555" width="4" style="93" customWidth="1"/>
    <col min="12556" max="12556" width="7.140625" style="93" customWidth="1"/>
    <col min="12557" max="12557" width="4" style="93" customWidth="1"/>
    <col min="12558" max="12558" width="6.42578125" style="93" customWidth="1"/>
    <col min="12559" max="12559" width="5" style="93" customWidth="1"/>
    <col min="12560" max="12568" width="4" style="93" customWidth="1"/>
    <col min="12569" max="12571" width="4.85546875" style="93" customWidth="1"/>
    <col min="12572" max="12573" width="4" style="93" customWidth="1"/>
    <col min="12574" max="12792" width="8.7109375" style="93"/>
    <col min="12793" max="12793" width="4.42578125" style="93" customWidth="1"/>
    <col min="12794" max="12794" width="9.85546875" style="93" customWidth="1"/>
    <col min="12795" max="12795" width="13.85546875" style="93" customWidth="1"/>
    <col min="12796" max="12803" width="4" style="93" customWidth="1"/>
    <col min="12804" max="12805" width="5.42578125" style="93" customWidth="1"/>
    <col min="12806" max="12808" width="4" style="93" customWidth="1"/>
    <col min="12809" max="12809" width="5.140625" style="93" customWidth="1"/>
    <col min="12810" max="12811" width="4" style="93" customWidth="1"/>
    <col min="12812" max="12812" width="7.140625" style="93" customWidth="1"/>
    <col min="12813" max="12813" width="4" style="93" customWidth="1"/>
    <col min="12814" max="12814" width="6.42578125" style="93" customWidth="1"/>
    <col min="12815" max="12815" width="5" style="93" customWidth="1"/>
    <col min="12816" max="12824" width="4" style="93" customWidth="1"/>
    <col min="12825" max="12827" width="4.85546875" style="93" customWidth="1"/>
    <col min="12828" max="12829" width="4" style="93" customWidth="1"/>
    <col min="12830" max="13048" width="8.7109375" style="93"/>
    <col min="13049" max="13049" width="4.42578125" style="93" customWidth="1"/>
    <col min="13050" max="13050" width="9.85546875" style="93" customWidth="1"/>
    <col min="13051" max="13051" width="13.85546875" style="93" customWidth="1"/>
    <col min="13052" max="13059" width="4" style="93" customWidth="1"/>
    <col min="13060" max="13061" width="5.42578125" style="93" customWidth="1"/>
    <col min="13062" max="13064" width="4" style="93" customWidth="1"/>
    <col min="13065" max="13065" width="5.140625" style="93" customWidth="1"/>
    <col min="13066" max="13067" width="4" style="93" customWidth="1"/>
    <col min="13068" max="13068" width="7.140625" style="93" customWidth="1"/>
    <col min="13069" max="13069" width="4" style="93" customWidth="1"/>
    <col min="13070" max="13070" width="6.42578125" style="93" customWidth="1"/>
    <col min="13071" max="13071" width="5" style="93" customWidth="1"/>
    <col min="13072" max="13080" width="4" style="93" customWidth="1"/>
    <col min="13081" max="13083" width="4.85546875" style="93" customWidth="1"/>
    <col min="13084" max="13085" width="4" style="93" customWidth="1"/>
    <col min="13086" max="13304" width="8.7109375" style="93"/>
    <col min="13305" max="13305" width="4.42578125" style="93" customWidth="1"/>
    <col min="13306" max="13306" width="9.85546875" style="93" customWidth="1"/>
    <col min="13307" max="13307" width="13.85546875" style="93" customWidth="1"/>
    <col min="13308" max="13315" width="4" style="93" customWidth="1"/>
    <col min="13316" max="13317" width="5.42578125" style="93" customWidth="1"/>
    <col min="13318" max="13320" width="4" style="93" customWidth="1"/>
    <col min="13321" max="13321" width="5.140625" style="93" customWidth="1"/>
    <col min="13322" max="13323" width="4" style="93" customWidth="1"/>
    <col min="13324" max="13324" width="7.140625" style="93" customWidth="1"/>
    <col min="13325" max="13325" width="4" style="93" customWidth="1"/>
    <col min="13326" max="13326" width="6.42578125" style="93" customWidth="1"/>
    <col min="13327" max="13327" width="5" style="93" customWidth="1"/>
    <col min="13328" max="13336" width="4" style="93" customWidth="1"/>
    <col min="13337" max="13339" width="4.85546875" style="93" customWidth="1"/>
    <col min="13340" max="13341" width="4" style="93" customWidth="1"/>
    <col min="13342" max="13560" width="8.7109375" style="93"/>
    <col min="13561" max="13561" width="4.42578125" style="93" customWidth="1"/>
    <col min="13562" max="13562" width="9.85546875" style="93" customWidth="1"/>
    <col min="13563" max="13563" width="13.85546875" style="93" customWidth="1"/>
    <col min="13564" max="13571" width="4" style="93" customWidth="1"/>
    <col min="13572" max="13573" width="5.42578125" style="93" customWidth="1"/>
    <col min="13574" max="13576" width="4" style="93" customWidth="1"/>
    <col min="13577" max="13577" width="5.140625" style="93" customWidth="1"/>
    <col min="13578" max="13579" width="4" style="93" customWidth="1"/>
    <col min="13580" max="13580" width="7.140625" style="93" customWidth="1"/>
    <col min="13581" max="13581" width="4" style="93" customWidth="1"/>
    <col min="13582" max="13582" width="6.42578125" style="93" customWidth="1"/>
    <col min="13583" max="13583" width="5" style="93" customWidth="1"/>
    <col min="13584" max="13592" width="4" style="93" customWidth="1"/>
    <col min="13593" max="13595" width="4.85546875" style="93" customWidth="1"/>
    <col min="13596" max="13597" width="4" style="93" customWidth="1"/>
    <col min="13598" max="13816" width="8.7109375" style="93"/>
    <col min="13817" max="13817" width="4.42578125" style="93" customWidth="1"/>
    <col min="13818" max="13818" width="9.85546875" style="93" customWidth="1"/>
    <col min="13819" max="13819" width="13.85546875" style="93" customWidth="1"/>
    <col min="13820" max="13827" width="4" style="93" customWidth="1"/>
    <col min="13828" max="13829" width="5.42578125" style="93" customWidth="1"/>
    <col min="13830" max="13832" width="4" style="93" customWidth="1"/>
    <col min="13833" max="13833" width="5.140625" style="93" customWidth="1"/>
    <col min="13834" max="13835" width="4" style="93" customWidth="1"/>
    <col min="13836" max="13836" width="7.140625" style="93" customWidth="1"/>
    <col min="13837" max="13837" width="4" style="93" customWidth="1"/>
    <col min="13838" max="13838" width="6.42578125" style="93" customWidth="1"/>
    <col min="13839" max="13839" width="5" style="93" customWidth="1"/>
    <col min="13840" max="13848" width="4" style="93" customWidth="1"/>
    <col min="13849" max="13851" width="4.85546875" style="93" customWidth="1"/>
    <col min="13852" max="13853" width="4" style="93" customWidth="1"/>
    <col min="13854" max="14072" width="8.7109375" style="93"/>
    <col min="14073" max="14073" width="4.42578125" style="93" customWidth="1"/>
    <col min="14074" max="14074" width="9.85546875" style="93" customWidth="1"/>
    <col min="14075" max="14075" width="13.85546875" style="93" customWidth="1"/>
    <col min="14076" max="14083" width="4" style="93" customWidth="1"/>
    <col min="14084" max="14085" width="5.42578125" style="93" customWidth="1"/>
    <col min="14086" max="14088" width="4" style="93" customWidth="1"/>
    <col min="14089" max="14089" width="5.140625" style="93" customWidth="1"/>
    <col min="14090" max="14091" width="4" style="93" customWidth="1"/>
    <col min="14092" max="14092" width="7.140625" style="93" customWidth="1"/>
    <col min="14093" max="14093" width="4" style="93" customWidth="1"/>
    <col min="14094" max="14094" width="6.42578125" style="93" customWidth="1"/>
    <col min="14095" max="14095" width="5" style="93" customWidth="1"/>
    <col min="14096" max="14104" width="4" style="93" customWidth="1"/>
    <col min="14105" max="14107" width="4.85546875" style="93" customWidth="1"/>
    <col min="14108" max="14109" width="4" style="93" customWidth="1"/>
    <col min="14110" max="14328" width="8.7109375" style="93"/>
    <col min="14329" max="14329" width="4.42578125" style="93" customWidth="1"/>
    <col min="14330" max="14330" width="9.85546875" style="93" customWidth="1"/>
    <col min="14331" max="14331" width="13.85546875" style="93" customWidth="1"/>
    <col min="14332" max="14339" width="4" style="93" customWidth="1"/>
    <col min="14340" max="14341" width="5.42578125" style="93" customWidth="1"/>
    <col min="14342" max="14344" width="4" style="93" customWidth="1"/>
    <col min="14345" max="14345" width="5.140625" style="93" customWidth="1"/>
    <col min="14346" max="14347" width="4" style="93" customWidth="1"/>
    <col min="14348" max="14348" width="7.140625" style="93" customWidth="1"/>
    <col min="14349" max="14349" width="4" style="93" customWidth="1"/>
    <col min="14350" max="14350" width="6.42578125" style="93" customWidth="1"/>
    <col min="14351" max="14351" width="5" style="93" customWidth="1"/>
    <col min="14352" max="14360" width="4" style="93" customWidth="1"/>
    <col min="14361" max="14363" width="4.85546875" style="93" customWidth="1"/>
    <col min="14364" max="14365" width="4" style="93" customWidth="1"/>
    <col min="14366" max="14584" width="8.7109375" style="93"/>
    <col min="14585" max="14585" width="4.42578125" style="93" customWidth="1"/>
    <col min="14586" max="14586" width="9.85546875" style="93" customWidth="1"/>
    <col min="14587" max="14587" width="13.85546875" style="93" customWidth="1"/>
    <col min="14588" max="14595" width="4" style="93" customWidth="1"/>
    <col min="14596" max="14597" width="5.42578125" style="93" customWidth="1"/>
    <col min="14598" max="14600" width="4" style="93" customWidth="1"/>
    <col min="14601" max="14601" width="5.140625" style="93" customWidth="1"/>
    <col min="14602" max="14603" width="4" style="93" customWidth="1"/>
    <col min="14604" max="14604" width="7.140625" style="93" customWidth="1"/>
    <col min="14605" max="14605" width="4" style="93" customWidth="1"/>
    <col min="14606" max="14606" width="6.42578125" style="93" customWidth="1"/>
    <col min="14607" max="14607" width="5" style="93" customWidth="1"/>
    <col min="14608" max="14616" width="4" style="93" customWidth="1"/>
    <col min="14617" max="14619" width="4.85546875" style="93" customWidth="1"/>
    <col min="14620" max="14621" width="4" style="93" customWidth="1"/>
    <col min="14622" max="14840" width="8.7109375" style="93"/>
    <col min="14841" max="14841" width="4.42578125" style="93" customWidth="1"/>
    <col min="14842" max="14842" width="9.85546875" style="93" customWidth="1"/>
    <col min="14843" max="14843" width="13.85546875" style="93" customWidth="1"/>
    <col min="14844" max="14851" width="4" style="93" customWidth="1"/>
    <col min="14852" max="14853" width="5.42578125" style="93" customWidth="1"/>
    <col min="14854" max="14856" width="4" style="93" customWidth="1"/>
    <col min="14857" max="14857" width="5.140625" style="93" customWidth="1"/>
    <col min="14858" max="14859" width="4" style="93" customWidth="1"/>
    <col min="14860" max="14860" width="7.140625" style="93" customWidth="1"/>
    <col min="14861" max="14861" width="4" style="93" customWidth="1"/>
    <col min="14862" max="14862" width="6.42578125" style="93" customWidth="1"/>
    <col min="14863" max="14863" width="5" style="93" customWidth="1"/>
    <col min="14864" max="14872" width="4" style="93" customWidth="1"/>
    <col min="14873" max="14875" width="4.85546875" style="93" customWidth="1"/>
    <col min="14876" max="14877" width="4" style="93" customWidth="1"/>
    <col min="14878" max="15096" width="8.7109375" style="93"/>
    <col min="15097" max="15097" width="4.42578125" style="93" customWidth="1"/>
    <col min="15098" max="15098" width="9.85546875" style="93" customWidth="1"/>
    <col min="15099" max="15099" width="13.85546875" style="93" customWidth="1"/>
    <col min="15100" max="15107" width="4" style="93" customWidth="1"/>
    <col min="15108" max="15109" width="5.42578125" style="93" customWidth="1"/>
    <col min="15110" max="15112" width="4" style="93" customWidth="1"/>
    <col min="15113" max="15113" width="5.140625" style="93" customWidth="1"/>
    <col min="15114" max="15115" width="4" style="93" customWidth="1"/>
    <col min="15116" max="15116" width="7.140625" style="93" customWidth="1"/>
    <col min="15117" max="15117" width="4" style="93" customWidth="1"/>
    <col min="15118" max="15118" width="6.42578125" style="93" customWidth="1"/>
    <col min="15119" max="15119" width="5" style="93" customWidth="1"/>
    <col min="15120" max="15128" width="4" style="93" customWidth="1"/>
    <col min="15129" max="15131" width="4.85546875" style="93" customWidth="1"/>
    <col min="15132" max="15133" width="4" style="93" customWidth="1"/>
    <col min="15134" max="15352" width="8.7109375" style="93"/>
    <col min="15353" max="15353" width="4.42578125" style="93" customWidth="1"/>
    <col min="15354" max="15354" width="9.85546875" style="93" customWidth="1"/>
    <col min="15355" max="15355" width="13.85546875" style="93" customWidth="1"/>
    <col min="15356" max="15363" width="4" style="93" customWidth="1"/>
    <col min="15364" max="15365" width="5.42578125" style="93" customWidth="1"/>
    <col min="15366" max="15368" width="4" style="93" customWidth="1"/>
    <col min="15369" max="15369" width="5.140625" style="93" customWidth="1"/>
    <col min="15370" max="15371" width="4" style="93" customWidth="1"/>
    <col min="15372" max="15372" width="7.140625" style="93" customWidth="1"/>
    <col min="15373" max="15373" width="4" style="93" customWidth="1"/>
    <col min="15374" max="15374" width="6.42578125" style="93" customWidth="1"/>
    <col min="15375" max="15375" width="5" style="93" customWidth="1"/>
    <col min="15376" max="15384" width="4" style="93" customWidth="1"/>
    <col min="15385" max="15387" width="4.85546875" style="93" customWidth="1"/>
    <col min="15388" max="15389" width="4" style="93" customWidth="1"/>
    <col min="15390" max="15608" width="8.7109375" style="93"/>
    <col min="15609" max="15609" width="4.42578125" style="93" customWidth="1"/>
    <col min="15610" max="15610" width="9.85546875" style="93" customWidth="1"/>
    <col min="15611" max="15611" width="13.85546875" style="93" customWidth="1"/>
    <col min="15612" max="15619" width="4" style="93" customWidth="1"/>
    <col min="15620" max="15621" width="5.42578125" style="93" customWidth="1"/>
    <col min="15622" max="15624" width="4" style="93" customWidth="1"/>
    <col min="15625" max="15625" width="5.140625" style="93" customWidth="1"/>
    <col min="15626" max="15627" width="4" style="93" customWidth="1"/>
    <col min="15628" max="15628" width="7.140625" style="93" customWidth="1"/>
    <col min="15629" max="15629" width="4" style="93" customWidth="1"/>
    <col min="15630" max="15630" width="6.42578125" style="93" customWidth="1"/>
    <col min="15631" max="15631" width="5" style="93" customWidth="1"/>
    <col min="15632" max="15640" width="4" style="93" customWidth="1"/>
    <col min="15641" max="15643" width="4.85546875" style="93" customWidth="1"/>
    <col min="15644" max="15645" width="4" style="93" customWidth="1"/>
    <col min="15646" max="15864" width="8.7109375" style="93"/>
    <col min="15865" max="15865" width="4.42578125" style="93" customWidth="1"/>
    <col min="15866" max="15866" width="9.85546875" style="93" customWidth="1"/>
    <col min="15867" max="15867" width="13.85546875" style="93" customWidth="1"/>
    <col min="15868" max="15875" width="4" style="93" customWidth="1"/>
    <col min="15876" max="15877" width="5.42578125" style="93" customWidth="1"/>
    <col min="15878" max="15880" width="4" style="93" customWidth="1"/>
    <col min="15881" max="15881" width="5.140625" style="93" customWidth="1"/>
    <col min="15882" max="15883" width="4" style="93" customWidth="1"/>
    <col min="15884" max="15884" width="7.140625" style="93" customWidth="1"/>
    <col min="15885" max="15885" width="4" style="93" customWidth="1"/>
    <col min="15886" max="15886" width="6.42578125" style="93" customWidth="1"/>
    <col min="15887" max="15887" width="5" style="93" customWidth="1"/>
    <col min="15888" max="15896" width="4" style="93" customWidth="1"/>
    <col min="15897" max="15899" width="4.85546875" style="93" customWidth="1"/>
    <col min="15900" max="15901" width="4" style="93" customWidth="1"/>
    <col min="15902" max="16120" width="8.7109375" style="93"/>
    <col min="16121" max="16121" width="4.42578125" style="93" customWidth="1"/>
    <col min="16122" max="16122" width="9.85546875" style="93" customWidth="1"/>
    <col min="16123" max="16123" width="13.85546875" style="93" customWidth="1"/>
    <col min="16124" max="16131" width="4" style="93" customWidth="1"/>
    <col min="16132" max="16133" width="5.42578125" style="93" customWidth="1"/>
    <col min="16134" max="16136" width="4" style="93" customWidth="1"/>
    <col min="16137" max="16137" width="5.140625" style="93" customWidth="1"/>
    <col min="16138" max="16139" width="4" style="93" customWidth="1"/>
    <col min="16140" max="16140" width="7.140625" style="93" customWidth="1"/>
    <col min="16141" max="16141" width="4" style="93" customWidth="1"/>
    <col min="16142" max="16142" width="6.42578125" style="93" customWidth="1"/>
    <col min="16143" max="16143" width="5" style="93" customWidth="1"/>
    <col min="16144" max="16152" width="4" style="93" customWidth="1"/>
    <col min="16153" max="16155" width="4.85546875" style="93" customWidth="1"/>
    <col min="16156" max="16157" width="4" style="93" customWidth="1"/>
    <col min="16158" max="16380" width="8.7109375" style="93"/>
    <col min="16381" max="16384" width="8.7109375" style="93" customWidth="1"/>
  </cols>
  <sheetData>
    <row r="1" spans="1:30" s="92" customFormat="1" ht="25.5" customHeight="1" x14ac:dyDescent="0.2">
      <c r="A1" s="1099" t="s">
        <v>602</v>
      </c>
      <c r="B1" s="1099"/>
      <c r="C1" s="1099"/>
      <c r="D1" s="1099"/>
      <c r="E1" s="1099"/>
      <c r="F1" s="1099"/>
      <c r="G1" s="1099"/>
      <c r="H1" s="1099"/>
      <c r="I1" s="1099"/>
      <c r="J1" s="1099"/>
      <c r="K1" s="1099"/>
      <c r="L1" s="1099"/>
      <c r="M1" s="1099"/>
      <c r="N1" s="1099"/>
      <c r="O1" s="1099"/>
      <c r="P1" s="1099"/>
      <c r="Q1" s="1099"/>
      <c r="R1" s="1099"/>
      <c r="S1" s="1099"/>
      <c r="T1" s="1099"/>
      <c r="U1" s="1099"/>
      <c r="V1" s="1099"/>
      <c r="W1" s="1099"/>
      <c r="X1" s="1099"/>
      <c r="Y1" s="1099"/>
      <c r="Z1" s="1100"/>
      <c r="AA1" s="856" t="s">
        <v>252</v>
      </c>
      <c r="AB1" s="857"/>
      <c r="AC1" s="858"/>
      <c r="AD1" s="11"/>
    </row>
    <row r="2" spans="1:30" ht="21.75" customHeight="1" x14ac:dyDescent="0.25">
      <c r="A2" s="91"/>
      <c r="B2" s="91"/>
      <c r="C2" s="91"/>
      <c r="D2" s="101"/>
      <c r="E2" s="101"/>
      <c r="F2" s="101"/>
      <c r="G2" s="101"/>
      <c r="H2" s="91"/>
      <c r="I2" s="91"/>
      <c r="J2" s="91"/>
      <c r="K2" s="91"/>
      <c r="L2" s="91"/>
      <c r="M2" s="91"/>
      <c r="N2" s="91"/>
      <c r="O2" s="91"/>
      <c r="P2" s="91"/>
      <c r="Q2" s="91"/>
      <c r="R2" s="91"/>
      <c r="S2" s="91"/>
      <c r="T2" s="91"/>
      <c r="V2" s="670"/>
      <c r="W2" s="670"/>
      <c r="X2" s="670"/>
      <c r="Y2" s="670"/>
      <c r="Z2" s="670"/>
      <c r="AA2" s="1008" t="s">
        <v>234</v>
      </c>
      <c r="AB2" s="1008"/>
      <c r="AC2" s="1008"/>
      <c r="AD2" s="91"/>
    </row>
    <row r="3" spans="1:30" ht="123.75" customHeight="1" x14ac:dyDescent="0.25">
      <c r="A3" s="1097" t="s">
        <v>225</v>
      </c>
      <c r="B3" s="1070" t="s">
        <v>626</v>
      </c>
      <c r="C3" s="1073" t="s">
        <v>296</v>
      </c>
      <c r="D3" s="1106" t="s">
        <v>618</v>
      </c>
      <c r="E3" s="1107"/>
      <c r="F3" s="1107"/>
      <c r="G3" s="1108"/>
      <c r="H3" s="1104" t="s">
        <v>603</v>
      </c>
      <c r="I3" s="1105"/>
      <c r="J3" s="1101" t="s">
        <v>224</v>
      </c>
      <c r="K3" s="1102"/>
      <c r="L3" s="1102"/>
      <c r="M3" s="1102"/>
      <c r="N3" s="1102"/>
      <c r="O3" s="1102"/>
      <c r="P3" s="1102"/>
      <c r="Q3" s="1102"/>
      <c r="R3" s="1102"/>
      <c r="S3" s="1102"/>
      <c r="T3" s="1103"/>
      <c r="U3" s="1101" t="s">
        <v>295</v>
      </c>
      <c r="V3" s="1102"/>
      <c r="W3" s="1102"/>
      <c r="X3" s="1102"/>
      <c r="Y3" s="1102"/>
      <c r="Z3" s="1102"/>
      <c r="AA3" s="1102"/>
      <c r="AB3" s="1103"/>
      <c r="AC3" s="885" t="s">
        <v>638</v>
      </c>
      <c r="AD3" s="91"/>
    </row>
    <row r="4" spans="1:30" ht="275.25" customHeight="1" x14ac:dyDescent="0.25">
      <c r="A4" s="1098"/>
      <c r="B4" s="1072"/>
      <c r="C4" s="1075"/>
      <c r="D4" s="703" t="s">
        <v>604</v>
      </c>
      <c r="E4" s="703" t="s">
        <v>628</v>
      </c>
      <c r="F4" s="703" t="s">
        <v>605</v>
      </c>
      <c r="G4" s="703" t="s">
        <v>12</v>
      </c>
      <c r="H4" s="132" t="s">
        <v>606</v>
      </c>
      <c r="I4" s="132" t="s">
        <v>607</v>
      </c>
      <c r="J4" s="147" t="s">
        <v>235</v>
      </c>
      <c r="K4" s="147" t="s">
        <v>716</v>
      </c>
      <c r="L4" s="147" t="s">
        <v>104</v>
      </c>
      <c r="M4" s="147" t="s">
        <v>608</v>
      </c>
      <c r="N4" s="702" t="s">
        <v>609</v>
      </c>
      <c r="O4" s="147" t="s">
        <v>132</v>
      </c>
      <c r="P4" s="147" t="s">
        <v>73</v>
      </c>
      <c r="Q4" s="147" t="s">
        <v>74</v>
      </c>
      <c r="R4" s="147" t="s">
        <v>161</v>
      </c>
      <c r="S4" s="702" t="s">
        <v>610</v>
      </c>
      <c r="T4" s="147" t="s">
        <v>12</v>
      </c>
      <c r="U4" s="147" t="s">
        <v>708</v>
      </c>
      <c r="V4" s="147" t="s">
        <v>709</v>
      </c>
      <c r="W4" s="147" t="s">
        <v>328</v>
      </c>
      <c r="X4" s="147" t="s">
        <v>710</v>
      </c>
      <c r="Y4" s="160" t="s">
        <v>332</v>
      </c>
      <c r="Z4" s="147" t="s">
        <v>396</v>
      </c>
      <c r="AA4" s="147" t="s">
        <v>395</v>
      </c>
      <c r="AB4" s="147" t="s">
        <v>222</v>
      </c>
      <c r="AC4" s="887"/>
      <c r="AD4" s="91"/>
    </row>
    <row r="5" spans="1:30" x14ac:dyDescent="0.25">
      <c r="A5" s="810">
        <v>1</v>
      </c>
      <c r="B5" s="811">
        <v>2</v>
      </c>
      <c r="C5" s="810">
        <v>3</v>
      </c>
      <c r="D5" s="811">
        <v>4</v>
      </c>
      <c r="E5" s="810">
        <v>5</v>
      </c>
      <c r="F5" s="811">
        <v>6</v>
      </c>
      <c r="G5" s="810">
        <v>7</v>
      </c>
      <c r="H5" s="811">
        <v>8</v>
      </c>
      <c r="I5" s="810">
        <v>9</v>
      </c>
      <c r="J5" s="811">
        <v>10</v>
      </c>
      <c r="K5" s="810">
        <v>11</v>
      </c>
      <c r="L5" s="811">
        <v>12</v>
      </c>
      <c r="M5" s="810">
        <v>13</v>
      </c>
      <c r="N5" s="811">
        <v>14</v>
      </c>
      <c r="O5" s="810">
        <v>15</v>
      </c>
      <c r="P5" s="811">
        <v>16</v>
      </c>
      <c r="Q5" s="810">
        <v>17</v>
      </c>
      <c r="R5" s="811">
        <v>18</v>
      </c>
      <c r="S5" s="810">
        <v>19</v>
      </c>
      <c r="T5" s="811">
        <v>20</v>
      </c>
      <c r="U5" s="810">
        <v>21</v>
      </c>
      <c r="V5" s="811">
        <v>22</v>
      </c>
      <c r="W5" s="810">
        <v>23</v>
      </c>
      <c r="X5" s="811">
        <v>24</v>
      </c>
      <c r="Y5" s="810">
        <v>25</v>
      </c>
      <c r="Z5" s="811">
        <v>26</v>
      </c>
      <c r="AA5" s="810">
        <v>27</v>
      </c>
      <c r="AB5" s="811">
        <v>28</v>
      </c>
      <c r="AC5" s="810">
        <v>29</v>
      </c>
      <c r="AD5" s="91"/>
    </row>
    <row r="6" spans="1:30" ht="35.25" customHeight="1" x14ac:dyDescent="0.25">
      <c r="A6" s="812"/>
      <c r="B6" s="442" t="s">
        <v>20</v>
      </c>
      <c r="C6" s="357">
        <f>SUM(D6:G6)</f>
        <v>0</v>
      </c>
      <c r="D6" s="371"/>
      <c r="E6" s="371"/>
      <c r="F6" s="371"/>
      <c r="G6" s="371"/>
      <c r="H6" s="365"/>
      <c r="I6" s="365"/>
      <c r="J6" s="365"/>
      <c r="K6" s="365"/>
      <c r="L6" s="365"/>
      <c r="M6" s="365"/>
      <c r="N6" s="365"/>
      <c r="O6" s="365"/>
      <c r="P6" s="365"/>
      <c r="Q6" s="365"/>
      <c r="R6" s="365"/>
      <c r="S6" s="365"/>
      <c r="T6" s="365"/>
      <c r="U6" s="365"/>
      <c r="V6" s="365"/>
      <c r="W6" s="365"/>
      <c r="X6" s="365"/>
      <c r="Y6" s="365"/>
      <c r="Z6" s="365"/>
      <c r="AA6" s="365"/>
      <c r="AB6" s="365"/>
      <c r="AC6" s="365"/>
      <c r="AD6" s="813" t="str">
        <f>IF(AND(SUM(H6:I6)=C6,SUM(D6:G6)=C6),"Đúng","Sai")</f>
        <v>Đúng</v>
      </c>
    </row>
    <row r="7" spans="1:30" ht="35.25" customHeight="1" x14ac:dyDescent="0.25">
      <c r="A7" s="814"/>
      <c r="B7" s="443" t="s">
        <v>221</v>
      </c>
      <c r="C7" s="357">
        <f>SUM(D7:G7)</f>
        <v>0</v>
      </c>
      <c r="D7" s="371"/>
      <c r="E7" s="371"/>
      <c r="F7" s="371"/>
      <c r="G7" s="371"/>
      <c r="H7" s="356"/>
      <c r="I7" s="356"/>
      <c r="J7" s="356"/>
      <c r="K7" s="356"/>
      <c r="L7" s="356"/>
      <c r="M7" s="356"/>
      <c r="N7" s="356"/>
      <c r="O7" s="356"/>
      <c r="P7" s="356"/>
      <c r="Q7" s="356"/>
      <c r="R7" s="356"/>
      <c r="S7" s="356"/>
      <c r="T7" s="356"/>
      <c r="U7" s="356"/>
      <c r="V7" s="356"/>
      <c r="W7" s="356"/>
      <c r="X7" s="356"/>
      <c r="Y7" s="356"/>
      <c r="Z7" s="356"/>
      <c r="AA7" s="356"/>
      <c r="AB7" s="356"/>
      <c r="AC7" s="356"/>
      <c r="AD7" s="813" t="str">
        <f>IF(AND(SUM(H7:I7)=C7,SUM(D7:G7)=C7),"Đúng","Sai")</f>
        <v>Đúng</v>
      </c>
    </row>
    <row r="8" spans="1:30" ht="35.25" customHeight="1" x14ac:dyDescent="0.25">
      <c r="A8" s="814"/>
      <c r="B8" s="685" t="s">
        <v>479</v>
      </c>
      <c r="C8" s="357">
        <f>SUM(D8:G8)</f>
        <v>0</v>
      </c>
      <c r="D8" s="371"/>
      <c r="E8" s="371"/>
      <c r="F8" s="371"/>
      <c r="G8" s="371"/>
      <c r="H8" s="356"/>
      <c r="I8" s="356"/>
      <c r="J8" s="356"/>
      <c r="K8" s="356"/>
      <c r="L8" s="356"/>
      <c r="M8" s="356"/>
      <c r="N8" s="356"/>
      <c r="O8" s="356"/>
      <c r="P8" s="356"/>
      <c r="Q8" s="356"/>
      <c r="R8" s="356"/>
      <c r="S8" s="356"/>
      <c r="T8" s="356"/>
      <c r="U8" s="356"/>
      <c r="V8" s="356"/>
      <c r="W8" s="356"/>
      <c r="X8" s="356"/>
      <c r="Y8" s="356"/>
      <c r="Z8" s="356"/>
      <c r="AA8" s="356"/>
      <c r="AB8" s="356"/>
      <c r="AC8" s="356"/>
      <c r="AD8" s="813" t="str">
        <f>IF(AND(SUM(H8:I8)=C8,SUM(D8:G8)=C8),"Đúng","Sai")</f>
        <v>Đúng</v>
      </c>
    </row>
    <row r="9" spans="1:30" ht="35.25" customHeight="1" x14ac:dyDescent="0.25">
      <c r="A9" s="814"/>
      <c r="B9" s="685" t="s">
        <v>22</v>
      </c>
      <c r="C9" s="357">
        <f t="shared" ref="C9" si="0">SUM(D9:G9)</f>
        <v>0</v>
      </c>
      <c r="D9" s="371"/>
      <c r="E9" s="371"/>
      <c r="F9" s="371"/>
      <c r="G9" s="371"/>
      <c r="H9" s="356"/>
      <c r="I9" s="356"/>
      <c r="J9" s="356"/>
      <c r="K9" s="684"/>
      <c r="L9" s="356"/>
      <c r="M9" s="684"/>
      <c r="N9" s="356"/>
      <c r="O9" s="356"/>
      <c r="P9" s="356"/>
      <c r="Q9" s="356"/>
      <c r="R9" s="356"/>
      <c r="S9" s="356"/>
      <c r="T9" s="356"/>
      <c r="U9" s="356"/>
      <c r="V9" s="356"/>
      <c r="W9" s="356"/>
      <c r="X9" s="356"/>
      <c r="Y9" s="356"/>
      <c r="Z9" s="356"/>
      <c r="AA9" s="356"/>
      <c r="AB9" s="684"/>
      <c r="AC9" s="684"/>
      <c r="AD9" s="813" t="str">
        <f>IF(AND(SUM(H9:I9)=C9,SUM(D9:G9)=C9),"Đúng","Sai")</f>
        <v>Đúng</v>
      </c>
    </row>
    <row r="10" spans="1:30" ht="27" customHeight="1" x14ac:dyDescent="0.25">
      <c r="A10" s="100" t="s">
        <v>19</v>
      </c>
      <c r="B10" s="100" t="s">
        <v>237</v>
      </c>
      <c r="C10" s="292">
        <f t="shared" ref="C10:AC10" si="1">SUM(C6:C9)</f>
        <v>0</v>
      </c>
      <c r="D10" s="292">
        <f t="shared" si="1"/>
        <v>0</v>
      </c>
      <c r="E10" s="292">
        <f t="shared" si="1"/>
        <v>0</v>
      </c>
      <c r="F10" s="292">
        <f t="shared" si="1"/>
        <v>0</v>
      </c>
      <c r="G10" s="292">
        <f t="shared" si="1"/>
        <v>0</v>
      </c>
      <c r="H10" s="292">
        <f t="shared" si="1"/>
        <v>0</v>
      </c>
      <c r="I10" s="292">
        <f t="shared" si="1"/>
        <v>0</v>
      </c>
      <c r="J10" s="292">
        <f t="shared" si="1"/>
        <v>0</v>
      </c>
      <c r="K10" s="292">
        <f t="shared" si="1"/>
        <v>0</v>
      </c>
      <c r="L10" s="292">
        <f t="shared" si="1"/>
        <v>0</v>
      </c>
      <c r="M10" s="292">
        <f t="shared" si="1"/>
        <v>0</v>
      </c>
      <c r="N10" s="292">
        <f t="shared" si="1"/>
        <v>0</v>
      </c>
      <c r="O10" s="292">
        <f t="shared" si="1"/>
        <v>0</v>
      </c>
      <c r="P10" s="292">
        <f t="shared" si="1"/>
        <v>0</v>
      </c>
      <c r="Q10" s="292">
        <f t="shared" si="1"/>
        <v>0</v>
      </c>
      <c r="R10" s="292">
        <f t="shared" si="1"/>
        <v>0</v>
      </c>
      <c r="S10" s="292">
        <f t="shared" si="1"/>
        <v>0</v>
      </c>
      <c r="T10" s="292">
        <f t="shared" si="1"/>
        <v>0</v>
      </c>
      <c r="U10" s="292">
        <f t="shared" si="1"/>
        <v>0</v>
      </c>
      <c r="V10" s="292">
        <f t="shared" si="1"/>
        <v>0</v>
      </c>
      <c r="W10" s="292">
        <f t="shared" si="1"/>
        <v>0</v>
      </c>
      <c r="X10" s="292">
        <f t="shared" si="1"/>
        <v>0</v>
      </c>
      <c r="Y10" s="292">
        <f t="shared" si="1"/>
        <v>0</v>
      </c>
      <c r="Z10" s="292">
        <f t="shared" si="1"/>
        <v>0</v>
      </c>
      <c r="AA10" s="292">
        <f t="shared" si="1"/>
        <v>0</v>
      </c>
      <c r="AB10" s="292">
        <f t="shared" si="1"/>
        <v>0</v>
      </c>
      <c r="AC10" s="292">
        <f t="shared" si="1"/>
        <v>0</v>
      </c>
      <c r="AD10" s="813" t="str">
        <f>IF(AND(SUM(H10:I10)=C10,SUM(D10:G10)=C10),"Đúng","Sai")</f>
        <v>Đúng</v>
      </c>
    </row>
    <row r="11" spans="1:30" x14ac:dyDescent="0.25">
      <c r="B11" s="91"/>
      <c r="C11" s="91"/>
      <c r="D11" s="97"/>
      <c r="E11" s="97"/>
      <c r="F11" s="97"/>
      <c r="G11" s="97"/>
      <c r="H11" s="97"/>
      <c r="I11" s="91"/>
      <c r="J11" s="91"/>
      <c r="K11" s="91"/>
      <c r="L11" s="91"/>
      <c r="M11" s="91"/>
      <c r="N11" s="91"/>
      <c r="O11" s="91"/>
      <c r="P11" s="91"/>
      <c r="Q11" s="91"/>
      <c r="R11" s="91"/>
      <c r="S11" s="91"/>
      <c r="T11" s="91"/>
      <c r="U11" s="91"/>
      <c r="V11" s="91"/>
      <c r="W11" s="91"/>
      <c r="X11" s="91"/>
      <c r="Y11" s="91"/>
      <c r="Z11" s="91"/>
      <c r="AA11" s="91"/>
      <c r="AB11" s="91"/>
      <c r="AC11" s="91"/>
      <c r="AD11" s="91"/>
    </row>
    <row r="12" spans="1:30" x14ac:dyDescent="0.25">
      <c r="C12" s="95"/>
      <c r="D12" s="97"/>
      <c r="E12" s="97"/>
      <c r="F12" s="97"/>
      <c r="G12" s="97"/>
      <c r="H12" s="97"/>
      <c r="I12" s="95"/>
      <c r="J12" s="95"/>
      <c r="K12" s="95"/>
      <c r="L12" s="95"/>
      <c r="M12" s="95"/>
      <c r="N12" s="95"/>
      <c r="O12" s="95"/>
      <c r="P12" s="95"/>
      <c r="Q12" s="95"/>
      <c r="R12" s="95"/>
      <c r="S12" s="95"/>
      <c r="T12" s="95"/>
      <c r="U12" s="95"/>
      <c r="V12" s="95"/>
      <c r="W12" s="95"/>
      <c r="X12" s="95"/>
      <c r="Y12" s="95"/>
      <c r="Z12" s="95"/>
    </row>
    <row r="13" spans="1:30" x14ac:dyDescent="0.25">
      <c r="C13" s="97"/>
      <c r="D13" s="98"/>
      <c r="E13" s="98"/>
      <c r="F13" s="98"/>
      <c r="G13" s="98"/>
      <c r="H13" s="97"/>
      <c r="I13" s="97"/>
      <c r="J13" s="97"/>
      <c r="K13" s="97"/>
      <c r="L13" s="97"/>
      <c r="M13" s="97"/>
      <c r="N13" s="97"/>
      <c r="O13" s="97"/>
      <c r="P13" s="97"/>
      <c r="Q13" s="97"/>
      <c r="R13" s="97"/>
      <c r="S13" s="97"/>
      <c r="T13" s="97"/>
      <c r="U13" s="97"/>
      <c r="V13" s="97"/>
      <c r="W13" s="97"/>
      <c r="X13" s="97"/>
      <c r="Y13" s="97"/>
      <c r="Z13" s="97"/>
      <c r="AA13" s="96"/>
      <c r="AB13" s="96"/>
      <c r="AC13" s="96"/>
      <c r="AD13" s="96"/>
    </row>
    <row r="14" spans="1:30" x14ac:dyDescent="0.25">
      <c r="C14" s="97"/>
      <c r="D14" s="98"/>
      <c r="E14" s="98"/>
      <c r="F14" s="98"/>
      <c r="G14" s="98"/>
      <c r="H14" s="97"/>
      <c r="I14" s="97"/>
      <c r="J14" s="97"/>
      <c r="K14" s="97"/>
      <c r="L14" s="97"/>
      <c r="M14" s="97"/>
      <c r="N14" s="97"/>
      <c r="O14" s="97"/>
      <c r="P14" s="97"/>
      <c r="Q14" s="97"/>
      <c r="R14" s="97"/>
      <c r="S14" s="97"/>
      <c r="T14" s="97"/>
      <c r="U14" s="97"/>
      <c r="V14" s="97"/>
      <c r="W14" s="97"/>
      <c r="X14" s="97"/>
      <c r="Y14" s="97"/>
      <c r="Z14" s="97"/>
      <c r="AA14" s="96"/>
      <c r="AB14" s="96"/>
      <c r="AC14" s="96"/>
      <c r="AD14" s="96"/>
    </row>
    <row r="15" spans="1:30" x14ac:dyDescent="0.25">
      <c r="C15" s="97"/>
      <c r="D15" s="98"/>
      <c r="E15" s="98"/>
      <c r="F15" s="98"/>
      <c r="G15" s="98"/>
      <c r="H15" s="97"/>
      <c r="I15" s="97"/>
      <c r="J15" s="97"/>
      <c r="K15" s="97"/>
      <c r="L15" s="97"/>
      <c r="M15" s="97"/>
      <c r="N15" s="97"/>
      <c r="O15" s="97"/>
      <c r="P15" s="97"/>
      <c r="Q15" s="97"/>
      <c r="R15" s="97"/>
      <c r="S15" s="97"/>
      <c r="T15" s="97"/>
      <c r="U15" s="97"/>
      <c r="V15" s="97"/>
      <c r="W15" s="97"/>
      <c r="X15" s="97"/>
      <c r="Y15" s="97"/>
      <c r="Z15" s="97"/>
      <c r="AA15" s="96"/>
      <c r="AB15" s="96"/>
      <c r="AC15" s="96"/>
      <c r="AD15" s="96"/>
    </row>
    <row r="16" spans="1:30" x14ac:dyDescent="0.25">
      <c r="C16" s="96"/>
      <c r="D16" s="99"/>
      <c r="E16" s="99"/>
      <c r="F16" s="99"/>
      <c r="G16" s="99"/>
      <c r="H16" s="96"/>
      <c r="I16" s="96"/>
      <c r="J16" s="96"/>
      <c r="K16" s="96"/>
      <c r="L16" s="96"/>
      <c r="M16" s="96"/>
      <c r="N16" s="96"/>
      <c r="O16" s="96"/>
      <c r="P16" s="96"/>
      <c r="Q16" s="96"/>
      <c r="R16" s="96"/>
      <c r="S16" s="96"/>
      <c r="T16" s="96"/>
      <c r="U16" s="96"/>
      <c r="V16" s="96"/>
      <c r="W16" s="96"/>
      <c r="X16" s="96"/>
      <c r="Y16" s="96"/>
      <c r="Z16" s="96"/>
      <c r="AA16" s="96"/>
      <c r="AB16" s="96"/>
      <c r="AC16" s="96"/>
      <c r="AD16" s="96"/>
    </row>
    <row r="17" spans="3:30" x14ac:dyDescent="0.25">
      <c r="C17" s="96"/>
      <c r="D17" s="99"/>
      <c r="E17" s="99"/>
      <c r="F17" s="99"/>
      <c r="G17" s="99"/>
      <c r="H17" s="96"/>
      <c r="I17" s="96"/>
      <c r="J17" s="96"/>
      <c r="K17" s="96"/>
      <c r="L17" s="96"/>
      <c r="M17" s="96"/>
      <c r="N17" s="96"/>
      <c r="O17" s="96"/>
      <c r="P17" s="96"/>
      <c r="Q17" s="96"/>
      <c r="R17" s="96"/>
      <c r="S17" s="96"/>
      <c r="T17" s="96"/>
      <c r="U17" s="96"/>
      <c r="V17" s="96"/>
      <c r="W17" s="96"/>
      <c r="X17" s="96"/>
      <c r="Y17" s="96"/>
      <c r="Z17" s="96"/>
      <c r="AA17" s="96"/>
      <c r="AB17" s="96"/>
      <c r="AC17" s="96"/>
      <c r="AD17" s="96"/>
    </row>
    <row r="18" spans="3:30" x14ac:dyDescent="0.25">
      <c r="C18" s="96"/>
      <c r="D18" s="99"/>
      <c r="E18" s="99"/>
      <c r="F18" s="99"/>
      <c r="G18" s="99"/>
      <c r="H18" s="96"/>
      <c r="I18" s="96"/>
      <c r="J18" s="96"/>
      <c r="K18" s="96"/>
      <c r="L18" s="96"/>
      <c r="M18" s="96"/>
      <c r="N18" s="96"/>
      <c r="O18" s="96"/>
      <c r="P18" s="96"/>
      <c r="Q18" s="96"/>
      <c r="R18" s="96"/>
      <c r="S18" s="96"/>
      <c r="T18" s="96"/>
      <c r="U18" s="96"/>
      <c r="V18" s="96"/>
      <c r="W18" s="96"/>
      <c r="X18" s="96"/>
      <c r="Y18" s="96"/>
      <c r="Z18" s="96"/>
      <c r="AA18" s="96"/>
      <c r="AB18" s="96"/>
      <c r="AC18" s="96"/>
      <c r="AD18" s="96"/>
    </row>
  </sheetData>
  <sheetProtection formatCells="0" formatColumns="0" formatRows="0"/>
  <mergeCells count="11">
    <mergeCell ref="A3:A4"/>
    <mergeCell ref="C3:C4"/>
    <mergeCell ref="AA1:AC1"/>
    <mergeCell ref="A1:Z1"/>
    <mergeCell ref="AA2:AC2"/>
    <mergeCell ref="U3:AB3"/>
    <mergeCell ref="AC3:AC4"/>
    <mergeCell ref="J3:T3"/>
    <mergeCell ref="H3:I3"/>
    <mergeCell ref="D3:G3"/>
    <mergeCell ref="B3:B4"/>
  </mergeCells>
  <conditionalFormatting sqref="AD1:AD1048576">
    <cfRule type="cellIs" dxfId="3" priority="1" operator="equal">
      <formula>"Đúng"</formula>
    </cfRule>
  </conditionalFormatting>
  <pageMargins left="0.19685039370078741" right="0.19685039370078741" top="0.47" bottom="0.39370078740157483" header="0.31496062992125984" footer="0.31496062992125984"/>
  <pageSetup paperSize="9" scale="81"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C00000"/>
    <pageSetUpPr fitToPage="1"/>
  </sheetPr>
  <dimension ref="A1:AN40"/>
  <sheetViews>
    <sheetView showGridLines="0" topLeftCell="A19" zoomScaleNormal="100" workbookViewId="0">
      <selection activeCell="Z39" sqref="Z39"/>
    </sheetView>
  </sheetViews>
  <sheetFormatPr defaultColWidth="9.140625" defaultRowHeight="12" x14ac:dyDescent="0.2"/>
  <cols>
    <col min="1" max="1" width="3.140625" style="69" customWidth="1"/>
    <col min="2" max="2" width="15.28515625" style="69" customWidth="1"/>
    <col min="3" max="3" width="6" style="69" customWidth="1"/>
    <col min="4" max="5" width="4.7109375" style="69" customWidth="1"/>
    <col min="6" max="6" width="5.140625" style="69" customWidth="1"/>
    <col min="7" max="7" width="3.42578125" style="69" customWidth="1"/>
    <col min="8" max="8" width="3.7109375" style="69" customWidth="1"/>
    <col min="9" max="9" width="4" style="69" customWidth="1"/>
    <col min="10" max="12" width="3.7109375" style="69" customWidth="1"/>
    <col min="13" max="17" width="4.28515625" style="69" customWidth="1"/>
    <col min="18" max="18" width="3.42578125" style="69" customWidth="1"/>
    <col min="19" max="19" width="3.28515625" style="69" customWidth="1"/>
    <col min="20" max="20" width="3" style="69" customWidth="1"/>
    <col min="21" max="21" width="4.28515625" style="69" customWidth="1"/>
    <col min="22" max="23" width="3.7109375" style="69" customWidth="1"/>
    <col min="24" max="24" width="3.42578125" style="69" customWidth="1"/>
    <col min="25" max="26" width="3.7109375" style="69" customWidth="1"/>
    <col min="27" max="27" width="3.28515625" style="69" customWidth="1"/>
    <col min="28" max="29" width="3.7109375" style="69" customWidth="1"/>
    <col min="30" max="30" width="3.85546875" style="69" customWidth="1"/>
    <col min="31" max="31" width="3.7109375" style="69" customWidth="1"/>
    <col min="32" max="32" width="3" style="69" customWidth="1"/>
    <col min="33" max="33" width="4.42578125" style="69" customWidth="1"/>
    <col min="34" max="35" width="4.140625" style="69" customWidth="1"/>
    <col min="36" max="36" width="4" style="69" customWidth="1"/>
    <col min="37" max="37" width="3.42578125" style="69" customWidth="1"/>
    <col min="38" max="38" width="3.7109375" style="69" customWidth="1"/>
    <col min="39" max="39" width="7.7109375" style="69" customWidth="1"/>
    <col min="40" max="40" width="6" style="69" customWidth="1"/>
    <col min="41" max="16384" width="9.140625" style="69"/>
  </cols>
  <sheetData>
    <row r="1" spans="1:40" ht="22.5" customHeight="1" x14ac:dyDescent="0.2">
      <c r="A1" s="1099" t="s">
        <v>394</v>
      </c>
      <c r="B1" s="1099"/>
      <c r="C1" s="1099"/>
      <c r="D1" s="1099"/>
      <c r="E1" s="1099"/>
      <c r="F1" s="1099"/>
      <c r="G1" s="1099"/>
      <c r="H1" s="1099"/>
      <c r="I1" s="1099"/>
      <c r="J1" s="1099"/>
      <c r="K1" s="1099"/>
      <c r="L1" s="1099"/>
      <c r="M1" s="1099"/>
      <c r="N1" s="1099"/>
      <c r="O1" s="1099"/>
      <c r="P1" s="1099"/>
      <c r="Q1" s="1099"/>
      <c r="R1" s="1099"/>
      <c r="S1" s="1099"/>
      <c r="T1" s="1099"/>
      <c r="U1" s="1099"/>
      <c r="V1" s="1099"/>
      <c r="W1" s="1099"/>
      <c r="X1" s="1099"/>
      <c r="Y1" s="1099"/>
      <c r="Z1" s="1099"/>
      <c r="AA1" s="1099"/>
      <c r="AB1" s="1099"/>
      <c r="AC1" s="1099"/>
      <c r="AD1" s="1099"/>
      <c r="AE1" s="1099"/>
      <c r="AF1" s="1099"/>
      <c r="AG1" s="1099"/>
      <c r="AH1" s="1099"/>
      <c r="AI1" s="1124" t="s">
        <v>253</v>
      </c>
      <c r="AJ1" s="1124"/>
      <c r="AK1" s="1124"/>
      <c r="AL1" s="1124"/>
    </row>
    <row r="2" spans="1:40" ht="18.75" customHeight="1" x14ac:dyDescent="0.2">
      <c r="A2" s="111"/>
      <c r="B2" s="111"/>
      <c r="C2" s="111"/>
      <c r="D2" s="111"/>
      <c r="E2" s="111"/>
      <c r="F2" s="111"/>
      <c r="G2" s="111"/>
      <c r="H2" s="111"/>
      <c r="I2" s="111"/>
      <c r="J2" s="111"/>
      <c r="K2" s="111"/>
      <c r="L2" s="111"/>
      <c r="M2" s="111"/>
      <c r="N2" s="111"/>
      <c r="O2" s="111"/>
      <c r="P2" s="111"/>
      <c r="Q2" s="111"/>
      <c r="R2" s="112"/>
      <c r="S2" s="112"/>
      <c r="T2" s="112"/>
      <c r="U2" s="112"/>
      <c r="V2" s="112"/>
      <c r="W2" s="112"/>
      <c r="X2" s="112"/>
      <c r="Y2" s="1110"/>
      <c r="Z2" s="1110"/>
      <c r="AA2" s="1110"/>
      <c r="AB2" s="1110"/>
      <c r="AC2" s="1110"/>
      <c r="AD2" s="1110"/>
      <c r="AE2" s="111"/>
      <c r="AF2" s="111"/>
      <c r="AG2" s="111"/>
      <c r="AH2" s="111"/>
      <c r="AI2" s="1123" t="s">
        <v>297</v>
      </c>
      <c r="AJ2" s="1123"/>
      <c r="AK2" s="1123"/>
      <c r="AL2" s="1123"/>
    </row>
    <row r="3" spans="1:40" ht="16.5" customHeight="1" x14ac:dyDescent="0.2">
      <c r="A3" s="1111" t="s">
        <v>225</v>
      </c>
      <c r="B3" s="1111" t="s">
        <v>204</v>
      </c>
      <c r="C3" s="1111" t="s">
        <v>205</v>
      </c>
      <c r="D3" s="1111" t="s">
        <v>255</v>
      </c>
      <c r="E3" s="1112"/>
      <c r="F3" s="1113" t="s">
        <v>236</v>
      </c>
      <c r="G3" s="1111" t="s">
        <v>279</v>
      </c>
      <c r="H3" s="1112"/>
      <c r="I3" s="1112"/>
      <c r="J3" s="1112"/>
      <c r="K3" s="1112"/>
      <c r="L3" s="1112"/>
      <c r="M3" s="1111" t="s">
        <v>407</v>
      </c>
      <c r="N3" s="1112"/>
      <c r="O3" s="1112"/>
      <c r="P3" s="1112"/>
      <c r="Q3" s="1112"/>
      <c r="R3" s="1116" t="s">
        <v>256</v>
      </c>
      <c r="S3" s="1116"/>
      <c r="T3" s="1116"/>
      <c r="U3" s="1116"/>
      <c r="V3" s="1116"/>
      <c r="W3" s="1116"/>
      <c r="X3" s="1116"/>
      <c r="Y3" s="1116"/>
      <c r="Z3" s="1116"/>
      <c r="AA3" s="1116"/>
      <c r="AB3" s="1116"/>
      <c r="AC3" s="1116"/>
      <c r="AD3" s="1116"/>
      <c r="AE3" s="1109" t="s">
        <v>700</v>
      </c>
      <c r="AF3" s="1109"/>
      <c r="AG3" s="1109"/>
      <c r="AH3" s="1109"/>
      <c r="AI3" s="1109"/>
      <c r="AJ3" s="1109"/>
      <c r="AK3" s="1109"/>
      <c r="AL3" s="1109"/>
    </row>
    <row r="4" spans="1:40" s="70" customFormat="1" ht="21" customHeight="1" x14ac:dyDescent="0.2">
      <c r="A4" s="1111"/>
      <c r="B4" s="1111"/>
      <c r="C4" s="1111"/>
      <c r="D4" s="1112"/>
      <c r="E4" s="1112"/>
      <c r="F4" s="1114"/>
      <c r="G4" s="1112"/>
      <c r="H4" s="1112"/>
      <c r="I4" s="1112"/>
      <c r="J4" s="1112"/>
      <c r="K4" s="1112"/>
      <c r="L4" s="1112"/>
      <c r="M4" s="1112"/>
      <c r="N4" s="1112"/>
      <c r="O4" s="1112"/>
      <c r="P4" s="1112"/>
      <c r="Q4" s="1112"/>
      <c r="R4" s="1109" t="s">
        <v>281</v>
      </c>
      <c r="S4" s="1109"/>
      <c r="T4" s="1109"/>
      <c r="U4" s="1109"/>
      <c r="V4" s="1109"/>
      <c r="W4" s="1109"/>
      <c r="X4" s="1109"/>
      <c r="Y4" s="1109"/>
      <c r="Z4" s="1109"/>
      <c r="AA4" s="1109"/>
      <c r="AB4" s="1117" t="s">
        <v>280</v>
      </c>
      <c r="AC4" s="1117"/>
      <c r="AD4" s="1117"/>
      <c r="AE4" s="1109"/>
      <c r="AF4" s="1109"/>
      <c r="AG4" s="1109"/>
      <c r="AH4" s="1109"/>
      <c r="AI4" s="1109"/>
      <c r="AJ4" s="1109"/>
      <c r="AK4" s="1109"/>
      <c r="AL4" s="1109"/>
    </row>
    <row r="5" spans="1:40" s="70" customFormat="1" ht="24.75" customHeight="1" x14ac:dyDescent="0.2">
      <c r="A5" s="1111"/>
      <c r="B5" s="1111"/>
      <c r="C5" s="1111"/>
      <c r="D5" s="1118" t="s">
        <v>257</v>
      </c>
      <c r="E5" s="1118" t="s">
        <v>258</v>
      </c>
      <c r="F5" s="1114"/>
      <c r="G5" s="1118" t="s">
        <v>400</v>
      </c>
      <c r="H5" s="1118" t="s">
        <v>401</v>
      </c>
      <c r="I5" s="1118" t="s">
        <v>402</v>
      </c>
      <c r="J5" s="1118" t="s">
        <v>259</v>
      </c>
      <c r="K5" s="1118" t="s">
        <v>403</v>
      </c>
      <c r="L5" s="1118" t="s">
        <v>404</v>
      </c>
      <c r="M5" s="1120" t="s">
        <v>214</v>
      </c>
      <c r="N5" s="1120" t="s">
        <v>329</v>
      </c>
      <c r="O5" s="1120" t="s">
        <v>215</v>
      </c>
      <c r="P5" s="1120" t="s">
        <v>216</v>
      </c>
      <c r="Q5" s="1120" t="s">
        <v>428</v>
      </c>
      <c r="R5" s="1117" t="s">
        <v>262</v>
      </c>
      <c r="S5" s="1117"/>
      <c r="T5" s="1117"/>
      <c r="U5" s="1117" t="s">
        <v>423</v>
      </c>
      <c r="V5" s="1117"/>
      <c r="W5" s="1117"/>
      <c r="X5" s="1117"/>
      <c r="Y5" s="1117"/>
      <c r="Z5" s="1117"/>
      <c r="AA5" s="1117"/>
      <c r="AB5" s="1117"/>
      <c r="AC5" s="1117"/>
      <c r="AD5" s="1117"/>
      <c r="AE5" s="1119" t="s">
        <v>260</v>
      </c>
      <c r="AF5" s="1119"/>
      <c r="AG5" s="1119"/>
      <c r="AH5" s="1119"/>
      <c r="AI5" s="1119"/>
      <c r="AJ5" s="1119"/>
      <c r="AK5" s="1119" t="s">
        <v>261</v>
      </c>
      <c r="AL5" s="1119"/>
    </row>
    <row r="6" spans="1:40" s="70" customFormat="1" ht="20.25" customHeight="1" x14ac:dyDescent="0.2">
      <c r="A6" s="1111"/>
      <c r="B6" s="1111"/>
      <c r="C6" s="1111"/>
      <c r="D6" s="1118"/>
      <c r="E6" s="1118"/>
      <c r="F6" s="1114"/>
      <c r="G6" s="1118"/>
      <c r="H6" s="1118"/>
      <c r="I6" s="1118"/>
      <c r="J6" s="1118"/>
      <c r="K6" s="1118"/>
      <c r="L6" s="1118"/>
      <c r="M6" s="1120"/>
      <c r="N6" s="1120"/>
      <c r="O6" s="1120"/>
      <c r="P6" s="1120"/>
      <c r="Q6" s="1120"/>
      <c r="R6" s="1118" t="s">
        <v>265</v>
      </c>
      <c r="S6" s="1118" t="s">
        <v>266</v>
      </c>
      <c r="T6" s="1122" t="s">
        <v>267</v>
      </c>
      <c r="U6" s="1122" t="s">
        <v>268</v>
      </c>
      <c r="V6" s="1122" t="s">
        <v>269</v>
      </c>
      <c r="W6" s="1122" t="s">
        <v>270</v>
      </c>
      <c r="X6" s="1122" t="s">
        <v>271</v>
      </c>
      <c r="Y6" s="1122" t="s">
        <v>438</v>
      </c>
      <c r="Z6" s="1122" t="s">
        <v>439</v>
      </c>
      <c r="AA6" s="1122" t="s">
        <v>12</v>
      </c>
      <c r="AB6" s="1118" t="s">
        <v>218</v>
      </c>
      <c r="AC6" s="1122" t="s">
        <v>219</v>
      </c>
      <c r="AD6" s="1122" t="s">
        <v>307</v>
      </c>
      <c r="AE6" s="1121" t="s">
        <v>263</v>
      </c>
      <c r="AF6" s="1121"/>
      <c r="AG6" s="1121" t="s">
        <v>264</v>
      </c>
      <c r="AH6" s="1121"/>
      <c r="AI6" s="1121"/>
      <c r="AJ6" s="1121"/>
      <c r="AK6" s="1119"/>
      <c r="AL6" s="1119"/>
    </row>
    <row r="7" spans="1:40" ht="71.25" customHeight="1" x14ac:dyDescent="0.2">
      <c r="A7" s="1111"/>
      <c r="B7" s="1111"/>
      <c r="C7" s="1111"/>
      <c r="D7" s="1118"/>
      <c r="E7" s="1118"/>
      <c r="F7" s="1115"/>
      <c r="G7" s="1118"/>
      <c r="H7" s="1118"/>
      <c r="I7" s="1118"/>
      <c r="J7" s="1118"/>
      <c r="K7" s="1118"/>
      <c r="L7" s="1118"/>
      <c r="M7" s="1120"/>
      <c r="N7" s="1120"/>
      <c r="O7" s="1120"/>
      <c r="P7" s="1120"/>
      <c r="Q7" s="1120"/>
      <c r="R7" s="1118"/>
      <c r="S7" s="1118"/>
      <c r="T7" s="1122"/>
      <c r="U7" s="1122"/>
      <c r="V7" s="1122"/>
      <c r="W7" s="1122"/>
      <c r="X7" s="1122"/>
      <c r="Y7" s="1122"/>
      <c r="Z7" s="1122"/>
      <c r="AA7" s="1122"/>
      <c r="AB7" s="1118"/>
      <c r="AC7" s="1122"/>
      <c r="AD7" s="1122"/>
      <c r="AE7" s="113" t="s">
        <v>272</v>
      </c>
      <c r="AF7" s="113" t="s">
        <v>273</v>
      </c>
      <c r="AG7" s="113" t="s">
        <v>274</v>
      </c>
      <c r="AH7" s="113" t="s">
        <v>275</v>
      </c>
      <c r="AI7" s="113" t="s">
        <v>600</v>
      </c>
      <c r="AJ7" s="113" t="s">
        <v>276</v>
      </c>
      <c r="AK7" s="113" t="s">
        <v>277</v>
      </c>
      <c r="AL7" s="113" t="s">
        <v>278</v>
      </c>
    </row>
    <row r="8" spans="1:40" x14ac:dyDescent="0.2">
      <c r="A8" s="104">
        <v>1</v>
      </c>
      <c r="B8" s="104">
        <v>2</v>
      </c>
      <c r="C8" s="104">
        <v>3</v>
      </c>
      <c r="D8" s="104">
        <v>4</v>
      </c>
      <c r="E8" s="104">
        <v>5</v>
      </c>
      <c r="F8" s="104">
        <v>6</v>
      </c>
      <c r="G8" s="104">
        <v>7</v>
      </c>
      <c r="H8" s="104">
        <v>8</v>
      </c>
      <c r="I8" s="104">
        <v>9</v>
      </c>
      <c r="J8" s="104">
        <v>10</v>
      </c>
      <c r="K8" s="104">
        <v>11</v>
      </c>
      <c r="L8" s="104">
        <v>12</v>
      </c>
      <c r="M8" s="104">
        <v>13</v>
      </c>
      <c r="N8" s="104">
        <v>14</v>
      </c>
      <c r="O8" s="104">
        <v>15</v>
      </c>
      <c r="P8" s="104">
        <v>16</v>
      </c>
      <c r="Q8" s="104">
        <v>17</v>
      </c>
      <c r="R8" s="104">
        <v>18</v>
      </c>
      <c r="S8" s="104">
        <v>19</v>
      </c>
      <c r="T8" s="104">
        <v>20</v>
      </c>
      <c r="U8" s="104">
        <v>21</v>
      </c>
      <c r="V8" s="104">
        <v>22</v>
      </c>
      <c r="W8" s="104">
        <v>23</v>
      </c>
      <c r="X8" s="104">
        <v>24</v>
      </c>
      <c r="Y8" s="104">
        <v>25</v>
      </c>
      <c r="Z8" s="104">
        <v>26</v>
      </c>
      <c r="AA8" s="104">
        <v>27</v>
      </c>
      <c r="AB8" s="104">
        <v>28</v>
      </c>
      <c r="AC8" s="104">
        <v>29</v>
      </c>
      <c r="AD8" s="104">
        <v>30</v>
      </c>
      <c r="AE8" s="104">
        <v>31</v>
      </c>
      <c r="AF8" s="104">
        <v>32</v>
      </c>
      <c r="AG8" s="104">
        <v>33</v>
      </c>
      <c r="AH8" s="104">
        <v>34</v>
      </c>
      <c r="AI8" s="104">
        <v>35</v>
      </c>
      <c r="AJ8" s="104">
        <v>36</v>
      </c>
      <c r="AK8" s="104">
        <v>37</v>
      </c>
      <c r="AL8" s="104">
        <v>38</v>
      </c>
    </row>
    <row r="9" spans="1:40" ht="14.25" customHeight="1" x14ac:dyDescent="0.2">
      <c r="A9" s="114" t="s">
        <v>19</v>
      </c>
      <c r="B9" s="115" t="s">
        <v>120</v>
      </c>
      <c r="C9" s="372">
        <f>SUM(M9:Q9)</f>
        <v>0</v>
      </c>
      <c r="D9" s="372">
        <f>SUM(D10:D15)</f>
        <v>0</v>
      </c>
      <c r="E9" s="372">
        <f>SUM(E10:E15)</f>
        <v>0</v>
      </c>
      <c r="F9" s="372">
        <f>SUM(F10:F15)</f>
        <v>0</v>
      </c>
      <c r="G9" s="372">
        <f>SUM(G10:G15)</f>
        <v>0</v>
      </c>
      <c r="H9" s="372">
        <f t="shared" ref="H9:AA9" si="0">SUM(H10:H15)</f>
        <v>0</v>
      </c>
      <c r="I9" s="372">
        <f t="shared" si="0"/>
        <v>0</v>
      </c>
      <c r="J9" s="372">
        <f t="shared" si="0"/>
        <v>0</v>
      </c>
      <c r="K9" s="372">
        <f t="shared" si="0"/>
        <v>0</v>
      </c>
      <c r="L9" s="372">
        <f t="shared" si="0"/>
        <v>0</v>
      </c>
      <c r="M9" s="372">
        <f t="shared" si="0"/>
        <v>0</v>
      </c>
      <c r="N9" s="372">
        <f t="shared" si="0"/>
        <v>0</v>
      </c>
      <c r="O9" s="372">
        <f t="shared" si="0"/>
        <v>0</v>
      </c>
      <c r="P9" s="372">
        <f t="shared" ref="P9" si="1">SUM(P10:P15)</f>
        <v>0</v>
      </c>
      <c r="Q9" s="372">
        <f t="shared" si="0"/>
        <v>0</v>
      </c>
      <c r="R9" s="372">
        <f t="shared" si="0"/>
        <v>0</v>
      </c>
      <c r="S9" s="372">
        <f t="shared" si="0"/>
        <v>0</v>
      </c>
      <c r="T9" s="372">
        <f t="shared" si="0"/>
        <v>0</v>
      </c>
      <c r="U9" s="372">
        <f t="shared" si="0"/>
        <v>0</v>
      </c>
      <c r="V9" s="372">
        <f t="shared" si="0"/>
        <v>0</v>
      </c>
      <c r="W9" s="372">
        <f t="shared" si="0"/>
        <v>0</v>
      </c>
      <c r="X9" s="372">
        <f t="shared" si="0"/>
        <v>0</v>
      </c>
      <c r="Y9" s="372">
        <f t="shared" si="0"/>
        <v>0</v>
      </c>
      <c r="Z9" s="372">
        <f t="shared" si="0"/>
        <v>0</v>
      </c>
      <c r="AA9" s="372">
        <f t="shared" si="0"/>
        <v>0</v>
      </c>
      <c r="AB9" s="372">
        <f>SUM(AB10:AB15)</f>
        <v>0</v>
      </c>
      <c r="AC9" s="372">
        <f>SUM(AC10:AC15)</f>
        <v>0</v>
      </c>
      <c r="AD9" s="372">
        <f>SUM(AD10:AD15)</f>
        <v>0</v>
      </c>
      <c r="AE9" s="372">
        <f t="shared" ref="AE9:AL9" si="2">SUM(AE10:AE15)</f>
        <v>0</v>
      </c>
      <c r="AF9" s="372">
        <f t="shared" si="2"/>
        <v>0</v>
      </c>
      <c r="AG9" s="372">
        <f t="shared" si="2"/>
        <v>0</v>
      </c>
      <c r="AH9" s="372">
        <f t="shared" si="2"/>
        <v>0</v>
      </c>
      <c r="AI9" s="372">
        <f t="shared" si="2"/>
        <v>0</v>
      </c>
      <c r="AJ9" s="372">
        <f t="shared" si="2"/>
        <v>0</v>
      </c>
      <c r="AK9" s="372">
        <f t="shared" si="2"/>
        <v>0</v>
      </c>
      <c r="AL9" s="372">
        <f t="shared" si="2"/>
        <v>0</v>
      </c>
      <c r="AM9" s="663"/>
      <c r="AN9" s="663"/>
    </row>
    <row r="10" spans="1:40" ht="14.25" customHeight="1" x14ac:dyDescent="0.2">
      <c r="A10" s="116"/>
      <c r="B10" s="117" t="s">
        <v>208</v>
      </c>
      <c r="C10" s="373">
        <f>SUM(G10:L10)</f>
        <v>0</v>
      </c>
      <c r="D10" s="374"/>
      <c r="E10" s="374"/>
      <c r="F10" s="374"/>
      <c r="G10" s="374"/>
      <c r="H10" s="374"/>
      <c r="I10" s="374"/>
      <c r="J10" s="374"/>
      <c r="K10" s="374"/>
      <c r="L10" s="374"/>
      <c r="M10" s="374"/>
      <c r="N10" s="374"/>
      <c r="O10" s="374"/>
      <c r="P10" s="374"/>
      <c r="Q10" s="374"/>
      <c r="R10" s="375"/>
      <c r="S10" s="375"/>
      <c r="T10" s="375"/>
      <c r="U10" s="375"/>
      <c r="V10" s="375"/>
      <c r="W10" s="375"/>
      <c r="X10" s="375"/>
      <c r="Y10" s="375"/>
      <c r="Z10" s="375"/>
      <c r="AA10" s="375"/>
      <c r="AB10" s="375"/>
      <c r="AC10" s="375"/>
      <c r="AD10" s="375"/>
      <c r="AE10" s="374"/>
      <c r="AF10" s="374"/>
      <c r="AG10" s="374"/>
      <c r="AH10" s="374"/>
      <c r="AI10" s="374"/>
      <c r="AJ10" s="374"/>
      <c r="AK10" s="374"/>
      <c r="AL10" s="374"/>
      <c r="AM10" s="663"/>
      <c r="AN10" s="663"/>
    </row>
    <row r="11" spans="1:40" ht="14.25" customHeight="1" x14ac:dyDescent="0.2">
      <c r="A11" s="116"/>
      <c r="B11" s="117" t="s">
        <v>209</v>
      </c>
      <c r="C11" s="373">
        <f>SUM(G11:L11)</f>
        <v>0</v>
      </c>
      <c r="D11" s="374"/>
      <c r="E11" s="374"/>
      <c r="F11" s="374"/>
      <c r="G11" s="374"/>
      <c r="H11" s="374"/>
      <c r="I11" s="374"/>
      <c r="J11" s="374"/>
      <c r="K11" s="374"/>
      <c r="L11" s="374"/>
      <c r="M11" s="374"/>
      <c r="N11" s="374"/>
      <c r="O11" s="374"/>
      <c r="P11" s="374"/>
      <c r="Q11" s="374"/>
      <c r="R11" s="375"/>
      <c r="S11" s="375"/>
      <c r="T11" s="375"/>
      <c r="U11" s="375"/>
      <c r="V11" s="375"/>
      <c r="W11" s="375"/>
      <c r="X11" s="375"/>
      <c r="Y11" s="375"/>
      <c r="Z11" s="375"/>
      <c r="AA11" s="375"/>
      <c r="AB11" s="375"/>
      <c r="AC11" s="375"/>
      <c r="AD11" s="375"/>
      <c r="AE11" s="374"/>
      <c r="AF11" s="374"/>
      <c r="AG11" s="374"/>
      <c r="AH11" s="374"/>
      <c r="AI11" s="374"/>
      <c r="AJ11" s="374"/>
      <c r="AK11" s="374"/>
      <c r="AL11" s="374"/>
      <c r="AM11" s="663"/>
      <c r="AN11" s="663"/>
    </row>
    <row r="12" spans="1:40" ht="30.75" customHeight="1" x14ac:dyDescent="0.2">
      <c r="A12" s="116"/>
      <c r="B12" s="117" t="s">
        <v>397</v>
      </c>
      <c r="C12" s="373">
        <f t="shared" ref="C12:C36" si="3">SUM(G12:L12)</f>
        <v>0</v>
      </c>
      <c r="D12" s="374"/>
      <c r="E12" s="374"/>
      <c r="F12" s="374"/>
      <c r="G12" s="374"/>
      <c r="H12" s="374"/>
      <c r="I12" s="374"/>
      <c r="J12" s="374"/>
      <c r="K12" s="374"/>
      <c r="L12" s="374"/>
      <c r="M12" s="374"/>
      <c r="N12" s="374"/>
      <c r="O12" s="374"/>
      <c r="P12" s="374"/>
      <c r="Q12" s="374"/>
      <c r="R12" s="375"/>
      <c r="S12" s="375"/>
      <c r="T12" s="375"/>
      <c r="U12" s="375"/>
      <c r="V12" s="375"/>
      <c r="W12" s="375"/>
      <c r="X12" s="375"/>
      <c r="Y12" s="375"/>
      <c r="Z12" s="375"/>
      <c r="AA12" s="375"/>
      <c r="AB12" s="375"/>
      <c r="AC12" s="375"/>
      <c r="AD12" s="375"/>
      <c r="AE12" s="374"/>
      <c r="AF12" s="374"/>
      <c r="AG12" s="374"/>
      <c r="AH12" s="374"/>
      <c r="AI12" s="374"/>
      <c r="AJ12" s="374"/>
      <c r="AK12" s="374"/>
      <c r="AL12" s="374"/>
      <c r="AM12" s="663"/>
      <c r="AN12" s="663"/>
    </row>
    <row r="13" spans="1:40" ht="14.25" customHeight="1" x14ac:dyDescent="0.2">
      <c r="A13" s="116"/>
      <c r="B13" s="117" t="s">
        <v>398</v>
      </c>
      <c r="C13" s="373">
        <f t="shared" si="3"/>
        <v>0</v>
      </c>
      <c r="D13" s="374"/>
      <c r="E13" s="374"/>
      <c r="F13" s="374"/>
      <c r="G13" s="374"/>
      <c r="H13" s="374"/>
      <c r="I13" s="374"/>
      <c r="J13" s="374"/>
      <c r="K13" s="374"/>
      <c r="L13" s="374"/>
      <c r="M13" s="374"/>
      <c r="N13" s="374"/>
      <c r="O13" s="374"/>
      <c r="P13" s="374"/>
      <c r="Q13" s="374"/>
      <c r="R13" s="375"/>
      <c r="S13" s="375"/>
      <c r="T13" s="375"/>
      <c r="U13" s="375"/>
      <c r="V13" s="375"/>
      <c r="W13" s="375"/>
      <c r="X13" s="375"/>
      <c r="Y13" s="375"/>
      <c r="Z13" s="375"/>
      <c r="AA13" s="375"/>
      <c r="AB13" s="375"/>
      <c r="AC13" s="375"/>
      <c r="AD13" s="375"/>
      <c r="AE13" s="374"/>
      <c r="AF13" s="374"/>
      <c r="AG13" s="374"/>
      <c r="AH13" s="374"/>
      <c r="AI13" s="374"/>
      <c r="AJ13" s="374"/>
      <c r="AK13" s="374"/>
      <c r="AL13" s="374"/>
      <c r="AM13" s="663"/>
      <c r="AN13" s="663"/>
    </row>
    <row r="14" spans="1:40" ht="14.25" customHeight="1" x14ac:dyDescent="0.2">
      <c r="A14" s="116"/>
      <c r="B14" s="117" t="s">
        <v>399</v>
      </c>
      <c r="C14" s="373">
        <f t="shared" si="3"/>
        <v>0</v>
      </c>
      <c r="D14" s="374"/>
      <c r="E14" s="374"/>
      <c r="F14" s="374"/>
      <c r="G14" s="374"/>
      <c r="H14" s="374"/>
      <c r="I14" s="374"/>
      <c r="J14" s="374"/>
      <c r="K14" s="374"/>
      <c r="L14" s="374"/>
      <c r="M14" s="374"/>
      <c r="N14" s="374"/>
      <c r="O14" s="374"/>
      <c r="P14" s="374"/>
      <c r="Q14" s="374"/>
      <c r="R14" s="375"/>
      <c r="S14" s="375"/>
      <c r="T14" s="375"/>
      <c r="U14" s="375"/>
      <c r="V14" s="375"/>
      <c r="W14" s="375"/>
      <c r="X14" s="375"/>
      <c r="Y14" s="375"/>
      <c r="Z14" s="375"/>
      <c r="AA14" s="375"/>
      <c r="AB14" s="375"/>
      <c r="AC14" s="375"/>
      <c r="AD14" s="375"/>
      <c r="AE14" s="374"/>
      <c r="AF14" s="374"/>
      <c r="AG14" s="374"/>
      <c r="AH14" s="374"/>
      <c r="AI14" s="374"/>
      <c r="AJ14" s="374"/>
      <c r="AK14" s="374"/>
      <c r="AL14" s="374"/>
      <c r="AM14" s="663"/>
      <c r="AN14" s="663"/>
    </row>
    <row r="15" spans="1:40" ht="14.25" customHeight="1" x14ac:dyDescent="0.2">
      <c r="A15" s="118"/>
      <c r="B15" s="119" t="s">
        <v>12</v>
      </c>
      <c r="C15" s="373">
        <f t="shared" si="3"/>
        <v>0</v>
      </c>
      <c r="D15" s="376"/>
      <c r="E15" s="376"/>
      <c r="F15" s="376"/>
      <c r="G15" s="376"/>
      <c r="H15" s="376"/>
      <c r="I15" s="376"/>
      <c r="J15" s="376"/>
      <c r="K15" s="376"/>
      <c r="L15" s="376"/>
      <c r="M15" s="376"/>
      <c r="N15" s="376"/>
      <c r="O15" s="376"/>
      <c r="P15" s="376"/>
      <c r="Q15" s="376"/>
      <c r="R15" s="377"/>
      <c r="S15" s="377"/>
      <c r="T15" s="377"/>
      <c r="U15" s="377"/>
      <c r="V15" s="377"/>
      <c r="W15" s="377"/>
      <c r="X15" s="377"/>
      <c r="Y15" s="377"/>
      <c r="Z15" s="377"/>
      <c r="AA15" s="377"/>
      <c r="AB15" s="377"/>
      <c r="AC15" s="377"/>
      <c r="AD15" s="377"/>
      <c r="AE15" s="376"/>
      <c r="AF15" s="376"/>
      <c r="AG15" s="376"/>
      <c r="AH15" s="376"/>
      <c r="AI15" s="376"/>
      <c r="AJ15" s="376"/>
      <c r="AK15" s="376"/>
      <c r="AL15" s="376"/>
      <c r="AM15" s="663"/>
      <c r="AN15" s="663"/>
    </row>
    <row r="16" spans="1:40" ht="25.5" customHeight="1" x14ac:dyDescent="0.2">
      <c r="A16" s="120" t="s">
        <v>23</v>
      </c>
      <c r="B16" s="121" t="s">
        <v>21</v>
      </c>
      <c r="C16" s="372">
        <f>SUM(M16:Q16)</f>
        <v>0</v>
      </c>
      <c r="D16" s="372">
        <f>SUM(D17:D22)</f>
        <v>0</v>
      </c>
      <c r="E16" s="372">
        <f t="shared" ref="E16:AL16" si="4">SUM(E17:E22)</f>
        <v>0</v>
      </c>
      <c r="F16" s="372">
        <f t="shared" si="4"/>
        <v>0</v>
      </c>
      <c r="G16" s="372">
        <f t="shared" si="4"/>
        <v>0</v>
      </c>
      <c r="H16" s="372">
        <f t="shared" si="4"/>
        <v>0</v>
      </c>
      <c r="I16" s="372">
        <f t="shared" si="4"/>
        <v>0</v>
      </c>
      <c r="J16" s="372">
        <f t="shared" si="4"/>
        <v>0</v>
      </c>
      <c r="K16" s="372">
        <f t="shared" si="4"/>
        <v>0</v>
      </c>
      <c r="L16" s="372">
        <f t="shared" si="4"/>
        <v>0</v>
      </c>
      <c r="M16" s="372">
        <f t="shared" si="4"/>
        <v>0</v>
      </c>
      <c r="N16" s="372">
        <f t="shared" si="4"/>
        <v>0</v>
      </c>
      <c r="O16" s="372">
        <f t="shared" si="4"/>
        <v>0</v>
      </c>
      <c r="P16" s="372">
        <f t="shared" ref="P16" si="5">SUM(P17:P22)</f>
        <v>0</v>
      </c>
      <c r="Q16" s="372">
        <f t="shared" si="4"/>
        <v>0</v>
      </c>
      <c r="R16" s="372">
        <f t="shared" si="4"/>
        <v>0</v>
      </c>
      <c r="S16" s="372">
        <f t="shared" si="4"/>
        <v>0</v>
      </c>
      <c r="T16" s="372">
        <f t="shared" si="4"/>
        <v>0</v>
      </c>
      <c r="U16" s="372">
        <f t="shared" si="4"/>
        <v>0</v>
      </c>
      <c r="V16" s="372">
        <f t="shared" si="4"/>
        <v>0</v>
      </c>
      <c r="W16" s="372">
        <f t="shared" si="4"/>
        <v>0</v>
      </c>
      <c r="X16" s="372">
        <f t="shared" si="4"/>
        <v>0</v>
      </c>
      <c r="Y16" s="372">
        <f t="shared" si="4"/>
        <v>0</v>
      </c>
      <c r="Z16" s="372">
        <f t="shared" si="4"/>
        <v>0</v>
      </c>
      <c r="AA16" s="372">
        <f t="shared" si="4"/>
        <v>0</v>
      </c>
      <c r="AB16" s="372">
        <f>SUM(AB17:AB22)</f>
        <v>0</v>
      </c>
      <c r="AC16" s="372">
        <f>SUM(AC17:AC22)</f>
        <v>0</v>
      </c>
      <c r="AD16" s="372">
        <f>SUM(AD17:AD22)</f>
        <v>0</v>
      </c>
      <c r="AE16" s="372">
        <f t="shared" si="4"/>
        <v>0</v>
      </c>
      <c r="AF16" s="372">
        <f t="shared" si="4"/>
        <v>0</v>
      </c>
      <c r="AG16" s="372">
        <f t="shared" si="4"/>
        <v>0</v>
      </c>
      <c r="AH16" s="372">
        <f t="shared" si="4"/>
        <v>0</v>
      </c>
      <c r="AI16" s="372">
        <f t="shared" si="4"/>
        <v>0</v>
      </c>
      <c r="AJ16" s="372">
        <f t="shared" si="4"/>
        <v>0</v>
      </c>
      <c r="AK16" s="372">
        <f t="shared" si="4"/>
        <v>0</v>
      </c>
      <c r="AL16" s="372">
        <f t="shared" si="4"/>
        <v>0</v>
      </c>
      <c r="AM16" s="663"/>
      <c r="AN16" s="663"/>
    </row>
    <row r="17" spans="1:40" ht="14.25" customHeight="1" x14ac:dyDescent="0.2">
      <c r="A17" s="122"/>
      <c r="B17" s="117" t="s">
        <v>208</v>
      </c>
      <c r="C17" s="373">
        <f t="shared" si="3"/>
        <v>0</v>
      </c>
      <c r="D17" s="374"/>
      <c r="E17" s="374"/>
      <c r="F17" s="374"/>
      <c r="G17" s="374"/>
      <c r="H17" s="374"/>
      <c r="I17" s="374"/>
      <c r="J17" s="374"/>
      <c r="K17" s="374"/>
      <c r="L17" s="374"/>
      <c r="M17" s="374"/>
      <c r="N17" s="374"/>
      <c r="O17" s="374"/>
      <c r="P17" s="374"/>
      <c r="Q17" s="374"/>
      <c r="R17" s="378"/>
      <c r="S17" s="378"/>
      <c r="T17" s="378"/>
      <c r="U17" s="378"/>
      <c r="V17" s="378"/>
      <c r="W17" s="378"/>
      <c r="X17" s="378"/>
      <c r="Y17" s="378"/>
      <c r="Z17" s="378"/>
      <c r="AA17" s="378"/>
      <c r="AB17" s="378"/>
      <c r="AC17" s="378"/>
      <c r="AD17" s="378"/>
      <c r="AE17" s="374"/>
      <c r="AF17" s="374"/>
      <c r="AG17" s="374"/>
      <c r="AH17" s="374"/>
      <c r="AI17" s="374"/>
      <c r="AJ17" s="374"/>
      <c r="AK17" s="374"/>
      <c r="AL17" s="374"/>
      <c r="AM17" s="663"/>
      <c r="AN17" s="663"/>
    </row>
    <row r="18" spans="1:40" ht="14.25" customHeight="1" x14ac:dyDescent="0.2">
      <c r="A18" s="123"/>
      <c r="B18" s="117" t="s">
        <v>209</v>
      </c>
      <c r="C18" s="373">
        <f t="shared" si="3"/>
        <v>0</v>
      </c>
      <c r="D18" s="379"/>
      <c r="E18" s="379"/>
      <c r="F18" s="379"/>
      <c r="G18" s="379"/>
      <c r="H18" s="379"/>
      <c r="I18" s="379"/>
      <c r="J18" s="379"/>
      <c r="K18" s="379"/>
      <c r="L18" s="379"/>
      <c r="M18" s="379"/>
      <c r="N18" s="379"/>
      <c r="O18" s="379"/>
      <c r="P18" s="379"/>
      <c r="Q18" s="379"/>
      <c r="R18" s="380"/>
      <c r="S18" s="380"/>
      <c r="T18" s="380"/>
      <c r="U18" s="380"/>
      <c r="V18" s="380"/>
      <c r="W18" s="380"/>
      <c r="X18" s="380"/>
      <c r="Y18" s="380"/>
      <c r="Z18" s="380"/>
      <c r="AA18" s="380"/>
      <c r="AB18" s="380"/>
      <c r="AC18" s="380"/>
      <c r="AD18" s="380"/>
      <c r="AE18" s="379"/>
      <c r="AF18" s="379"/>
      <c r="AG18" s="379"/>
      <c r="AH18" s="379"/>
      <c r="AI18" s="379"/>
      <c r="AJ18" s="379"/>
      <c r="AK18" s="379"/>
      <c r="AL18" s="379"/>
      <c r="AM18" s="663"/>
      <c r="AN18" s="663"/>
    </row>
    <row r="19" spans="1:40" ht="14.25" customHeight="1" x14ac:dyDescent="0.2">
      <c r="A19" s="123"/>
      <c r="B19" s="117" t="s">
        <v>397</v>
      </c>
      <c r="C19" s="373">
        <f t="shared" si="3"/>
        <v>0</v>
      </c>
      <c r="D19" s="379"/>
      <c r="E19" s="379"/>
      <c r="F19" s="379"/>
      <c r="G19" s="379"/>
      <c r="H19" s="379"/>
      <c r="I19" s="379"/>
      <c r="J19" s="379"/>
      <c r="K19" s="379"/>
      <c r="L19" s="379"/>
      <c r="M19" s="379"/>
      <c r="N19" s="379"/>
      <c r="O19" s="379"/>
      <c r="P19" s="379"/>
      <c r="Q19" s="379"/>
      <c r="R19" s="380"/>
      <c r="S19" s="380"/>
      <c r="T19" s="380"/>
      <c r="U19" s="380"/>
      <c r="V19" s="380"/>
      <c r="W19" s="380"/>
      <c r="X19" s="380"/>
      <c r="Y19" s="380"/>
      <c r="Z19" s="380"/>
      <c r="AA19" s="380"/>
      <c r="AB19" s="380"/>
      <c r="AC19" s="380"/>
      <c r="AD19" s="380"/>
      <c r="AE19" s="379"/>
      <c r="AF19" s="379"/>
      <c r="AG19" s="379"/>
      <c r="AH19" s="379"/>
      <c r="AI19" s="379"/>
      <c r="AJ19" s="379"/>
      <c r="AK19" s="379"/>
      <c r="AL19" s="379"/>
      <c r="AM19" s="663"/>
      <c r="AN19" s="663"/>
    </row>
    <row r="20" spans="1:40" ht="14.25" customHeight="1" x14ac:dyDescent="0.2">
      <c r="A20" s="123"/>
      <c r="B20" s="117" t="s">
        <v>398</v>
      </c>
      <c r="C20" s="373">
        <f t="shared" si="3"/>
        <v>0</v>
      </c>
      <c r="D20" s="379"/>
      <c r="E20" s="379"/>
      <c r="F20" s="379"/>
      <c r="G20" s="379"/>
      <c r="H20" s="379"/>
      <c r="I20" s="379"/>
      <c r="J20" s="379"/>
      <c r="K20" s="379"/>
      <c r="L20" s="379"/>
      <c r="M20" s="379"/>
      <c r="N20" s="379"/>
      <c r="O20" s="379"/>
      <c r="P20" s="379"/>
      <c r="Q20" s="379"/>
      <c r="R20" s="380"/>
      <c r="S20" s="380"/>
      <c r="T20" s="380"/>
      <c r="U20" s="380"/>
      <c r="V20" s="380"/>
      <c r="W20" s="380"/>
      <c r="X20" s="380"/>
      <c r="Y20" s="380"/>
      <c r="Z20" s="380"/>
      <c r="AA20" s="380"/>
      <c r="AB20" s="380"/>
      <c r="AC20" s="380"/>
      <c r="AD20" s="380"/>
      <c r="AE20" s="379"/>
      <c r="AF20" s="379"/>
      <c r="AG20" s="379"/>
      <c r="AH20" s="379"/>
      <c r="AI20" s="379"/>
      <c r="AJ20" s="379"/>
      <c r="AK20" s="379"/>
      <c r="AL20" s="379"/>
      <c r="AM20" s="663"/>
      <c r="AN20" s="663"/>
    </row>
    <row r="21" spans="1:40" ht="14.25" customHeight="1" x14ac:dyDescent="0.2">
      <c r="A21" s="123"/>
      <c r="B21" s="117" t="s">
        <v>399</v>
      </c>
      <c r="C21" s="373">
        <f t="shared" si="3"/>
        <v>0</v>
      </c>
      <c r="D21" s="379"/>
      <c r="E21" s="379"/>
      <c r="F21" s="379"/>
      <c r="G21" s="379"/>
      <c r="H21" s="379"/>
      <c r="I21" s="379"/>
      <c r="J21" s="379"/>
      <c r="K21" s="379"/>
      <c r="L21" s="379"/>
      <c r="M21" s="379"/>
      <c r="N21" s="379"/>
      <c r="O21" s="379"/>
      <c r="P21" s="379"/>
      <c r="Q21" s="379"/>
      <c r="R21" s="380"/>
      <c r="S21" s="380"/>
      <c r="T21" s="380"/>
      <c r="U21" s="380"/>
      <c r="V21" s="380"/>
      <c r="W21" s="380"/>
      <c r="X21" s="380"/>
      <c r="Y21" s="380"/>
      <c r="Z21" s="380"/>
      <c r="AA21" s="380"/>
      <c r="AB21" s="380"/>
      <c r="AC21" s="380"/>
      <c r="AD21" s="380"/>
      <c r="AE21" s="379"/>
      <c r="AF21" s="379"/>
      <c r="AG21" s="379"/>
      <c r="AH21" s="379"/>
      <c r="AI21" s="379"/>
      <c r="AJ21" s="379"/>
      <c r="AK21" s="379"/>
      <c r="AL21" s="379"/>
      <c r="AM21" s="663"/>
      <c r="AN21" s="663"/>
    </row>
    <row r="22" spans="1:40" ht="14.25" customHeight="1" x14ac:dyDescent="0.2">
      <c r="A22" s="124"/>
      <c r="B22" s="119" t="s">
        <v>12</v>
      </c>
      <c r="C22" s="373">
        <f t="shared" si="3"/>
        <v>0</v>
      </c>
      <c r="D22" s="381"/>
      <c r="E22" s="381"/>
      <c r="F22" s="381"/>
      <c r="G22" s="381"/>
      <c r="H22" s="381"/>
      <c r="I22" s="381"/>
      <c r="J22" s="381"/>
      <c r="K22" s="381"/>
      <c r="L22" s="381"/>
      <c r="M22" s="381"/>
      <c r="N22" s="381"/>
      <c r="O22" s="381"/>
      <c r="P22" s="381"/>
      <c r="Q22" s="381"/>
      <c r="R22" s="382"/>
      <c r="S22" s="382"/>
      <c r="T22" s="382"/>
      <c r="U22" s="382"/>
      <c r="V22" s="382"/>
      <c r="W22" s="382"/>
      <c r="X22" s="382"/>
      <c r="Y22" s="382"/>
      <c r="Z22" s="382"/>
      <c r="AA22" s="382"/>
      <c r="AB22" s="382"/>
      <c r="AC22" s="382"/>
      <c r="AD22" s="382"/>
      <c r="AE22" s="381"/>
      <c r="AF22" s="381"/>
      <c r="AG22" s="381"/>
      <c r="AH22" s="381"/>
      <c r="AI22" s="381"/>
      <c r="AJ22" s="381"/>
      <c r="AK22" s="381"/>
      <c r="AL22" s="381"/>
      <c r="AM22" s="663"/>
      <c r="AN22" s="663"/>
    </row>
    <row r="23" spans="1:40" ht="31.5" customHeight="1" x14ac:dyDescent="0.2">
      <c r="A23" s="120" t="s">
        <v>28</v>
      </c>
      <c r="B23" s="121" t="s">
        <v>479</v>
      </c>
      <c r="C23" s="372">
        <f>SUM(M23:Q23)</f>
        <v>0</v>
      </c>
      <c r="D23" s="372">
        <f t="shared" ref="D23:AL23" si="6">SUM(D24:D29)</f>
        <v>0</v>
      </c>
      <c r="E23" s="372">
        <f t="shared" si="6"/>
        <v>0</v>
      </c>
      <c r="F23" s="372">
        <f t="shared" si="6"/>
        <v>0</v>
      </c>
      <c r="G23" s="372">
        <f t="shared" si="6"/>
        <v>0</v>
      </c>
      <c r="H23" s="372">
        <f t="shared" si="6"/>
        <v>0</v>
      </c>
      <c r="I23" s="372">
        <f t="shared" si="6"/>
        <v>0</v>
      </c>
      <c r="J23" s="372">
        <f t="shared" si="6"/>
        <v>0</v>
      </c>
      <c r="K23" s="372">
        <f t="shared" si="6"/>
        <v>0</v>
      </c>
      <c r="L23" s="372">
        <f t="shared" si="6"/>
        <v>0</v>
      </c>
      <c r="M23" s="372">
        <f t="shared" si="6"/>
        <v>0</v>
      </c>
      <c r="N23" s="372">
        <f t="shared" si="6"/>
        <v>0</v>
      </c>
      <c r="O23" s="372">
        <f t="shared" si="6"/>
        <v>0</v>
      </c>
      <c r="P23" s="372">
        <f t="shared" ref="P23" si="7">SUM(P24:P29)</f>
        <v>0</v>
      </c>
      <c r="Q23" s="372">
        <f t="shared" si="6"/>
        <v>0</v>
      </c>
      <c r="R23" s="372">
        <f t="shared" si="6"/>
        <v>0</v>
      </c>
      <c r="S23" s="372">
        <f t="shared" si="6"/>
        <v>0</v>
      </c>
      <c r="T23" s="372">
        <f t="shared" si="6"/>
        <v>0</v>
      </c>
      <c r="U23" s="372">
        <f t="shared" si="6"/>
        <v>0</v>
      </c>
      <c r="V23" s="372">
        <f t="shared" si="6"/>
        <v>0</v>
      </c>
      <c r="W23" s="372">
        <f t="shared" si="6"/>
        <v>0</v>
      </c>
      <c r="X23" s="372">
        <f t="shared" si="6"/>
        <v>0</v>
      </c>
      <c r="Y23" s="372">
        <f t="shared" si="6"/>
        <v>0</v>
      </c>
      <c r="Z23" s="372">
        <f t="shared" si="6"/>
        <v>0</v>
      </c>
      <c r="AA23" s="372">
        <f t="shared" si="6"/>
        <v>0</v>
      </c>
      <c r="AB23" s="372">
        <f>SUM(AB24:AB29)</f>
        <v>0</v>
      </c>
      <c r="AC23" s="372">
        <f>SUM(AC24:AC29)</f>
        <v>0</v>
      </c>
      <c r="AD23" s="372">
        <f>SUM(AD24:AD29)</f>
        <v>0</v>
      </c>
      <c r="AE23" s="372">
        <f t="shared" si="6"/>
        <v>0</v>
      </c>
      <c r="AF23" s="372">
        <f t="shared" si="6"/>
        <v>0</v>
      </c>
      <c r="AG23" s="372">
        <f t="shared" si="6"/>
        <v>0</v>
      </c>
      <c r="AH23" s="372">
        <f t="shared" si="6"/>
        <v>0</v>
      </c>
      <c r="AI23" s="372">
        <f t="shared" si="6"/>
        <v>0</v>
      </c>
      <c r="AJ23" s="372">
        <f t="shared" si="6"/>
        <v>0</v>
      </c>
      <c r="AK23" s="372">
        <f t="shared" si="6"/>
        <v>0</v>
      </c>
      <c r="AL23" s="372">
        <f t="shared" si="6"/>
        <v>0</v>
      </c>
      <c r="AM23" s="663"/>
      <c r="AN23" s="663"/>
    </row>
    <row r="24" spans="1:40" ht="14.25" customHeight="1" x14ac:dyDescent="0.2">
      <c r="A24" s="125"/>
      <c r="B24" s="117" t="s">
        <v>208</v>
      </c>
      <c r="C24" s="373">
        <f t="shared" si="3"/>
        <v>0</v>
      </c>
      <c r="D24" s="376"/>
      <c r="E24" s="376"/>
      <c r="F24" s="376"/>
      <c r="G24" s="376"/>
      <c r="H24" s="376"/>
      <c r="I24" s="376"/>
      <c r="J24" s="376"/>
      <c r="K24" s="376"/>
      <c r="L24" s="376"/>
      <c r="M24" s="376"/>
      <c r="N24" s="376"/>
      <c r="O24" s="376"/>
      <c r="P24" s="376"/>
      <c r="Q24" s="376"/>
      <c r="R24" s="383"/>
      <c r="S24" s="383"/>
      <c r="T24" s="383"/>
      <c r="U24" s="383"/>
      <c r="V24" s="383"/>
      <c r="W24" s="383"/>
      <c r="X24" s="383"/>
      <c r="Y24" s="383"/>
      <c r="Z24" s="383"/>
      <c r="AA24" s="383"/>
      <c r="AB24" s="383"/>
      <c r="AC24" s="383"/>
      <c r="AD24" s="383"/>
      <c r="AE24" s="376"/>
      <c r="AF24" s="376"/>
      <c r="AG24" s="376"/>
      <c r="AH24" s="376"/>
      <c r="AI24" s="376"/>
      <c r="AJ24" s="376"/>
      <c r="AK24" s="376"/>
      <c r="AL24" s="376"/>
      <c r="AM24" s="663"/>
      <c r="AN24" s="663"/>
    </row>
    <row r="25" spans="1:40" ht="14.25" customHeight="1" x14ac:dyDescent="0.2">
      <c r="A25" s="124"/>
      <c r="B25" s="117" t="s">
        <v>209</v>
      </c>
      <c r="C25" s="373">
        <f t="shared" si="3"/>
        <v>0</v>
      </c>
      <c r="D25" s="381"/>
      <c r="E25" s="381"/>
      <c r="F25" s="381"/>
      <c r="G25" s="381"/>
      <c r="H25" s="381"/>
      <c r="I25" s="381"/>
      <c r="J25" s="381"/>
      <c r="K25" s="381"/>
      <c r="L25" s="381"/>
      <c r="M25" s="381"/>
      <c r="N25" s="381"/>
      <c r="O25" s="381"/>
      <c r="P25" s="381"/>
      <c r="Q25" s="381"/>
      <c r="R25" s="382"/>
      <c r="S25" s="382"/>
      <c r="T25" s="382"/>
      <c r="U25" s="382"/>
      <c r="V25" s="382"/>
      <c r="W25" s="382"/>
      <c r="X25" s="382"/>
      <c r="Y25" s="382"/>
      <c r="Z25" s="382"/>
      <c r="AA25" s="382"/>
      <c r="AB25" s="382"/>
      <c r="AC25" s="382"/>
      <c r="AD25" s="382"/>
      <c r="AE25" s="381"/>
      <c r="AF25" s="381"/>
      <c r="AG25" s="381"/>
      <c r="AH25" s="381"/>
      <c r="AI25" s="381"/>
      <c r="AJ25" s="381"/>
      <c r="AK25" s="381"/>
      <c r="AL25" s="381"/>
      <c r="AM25" s="663"/>
      <c r="AN25" s="663"/>
    </row>
    <row r="26" spans="1:40" ht="14.25" customHeight="1" x14ac:dyDescent="0.2">
      <c r="A26" s="124"/>
      <c r="B26" s="117" t="s">
        <v>397</v>
      </c>
      <c r="C26" s="373">
        <f t="shared" si="3"/>
        <v>0</v>
      </c>
      <c r="D26" s="381"/>
      <c r="E26" s="381"/>
      <c r="F26" s="381"/>
      <c r="G26" s="381"/>
      <c r="H26" s="381"/>
      <c r="I26" s="381"/>
      <c r="J26" s="381"/>
      <c r="K26" s="381"/>
      <c r="L26" s="381"/>
      <c r="M26" s="381"/>
      <c r="N26" s="381"/>
      <c r="O26" s="381"/>
      <c r="P26" s="381"/>
      <c r="Q26" s="381"/>
      <c r="R26" s="382"/>
      <c r="S26" s="382"/>
      <c r="T26" s="382"/>
      <c r="U26" s="382"/>
      <c r="V26" s="382"/>
      <c r="W26" s="382"/>
      <c r="X26" s="382"/>
      <c r="Y26" s="382"/>
      <c r="Z26" s="382"/>
      <c r="AA26" s="382"/>
      <c r="AB26" s="382"/>
      <c r="AC26" s="382"/>
      <c r="AD26" s="382"/>
      <c r="AE26" s="381"/>
      <c r="AF26" s="381"/>
      <c r="AG26" s="381"/>
      <c r="AH26" s="381"/>
      <c r="AI26" s="381"/>
      <c r="AJ26" s="381"/>
      <c r="AK26" s="381"/>
      <c r="AL26" s="381"/>
      <c r="AM26" s="663"/>
      <c r="AN26" s="663"/>
    </row>
    <row r="27" spans="1:40" ht="14.25" customHeight="1" x14ac:dyDescent="0.2">
      <c r="A27" s="124"/>
      <c r="B27" s="117" t="s">
        <v>398</v>
      </c>
      <c r="C27" s="373">
        <f t="shared" si="3"/>
        <v>0</v>
      </c>
      <c r="D27" s="381"/>
      <c r="E27" s="381"/>
      <c r="F27" s="381"/>
      <c r="G27" s="381"/>
      <c r="H27" s="381"/>
      <c r="I27" s="381"/>
      <c r="J27" s="381"/>
      <c r="K27" s="381"/>
      <c r="L27" s="381"/>
      <c r="M27" s="381"/>
      <c r="N27" s="381"/>
      <c r="O27" s="381"/>
      <c r="P27" s="381"/>
      <c r="Q27" s="381"/>
      <c r="R27" s="382"/>
      <c r="S27" s="382"/>
      <c r="T27" s="382"/>
      <c r="U27" s="382"/>
      <c r="V27" s="382"/>
      <c r="W27" s="382"/>
      <c r="X27" s="382"/>
      <c r="Y27" s="382"/>
      <c r="Z27" s="382"/>
      <c r="AA27" s="382"/>
      <c r="AB27" s="382"/>
      <c r="AC27" s="382"/>
      <c r="AD27" s="382"/>
      <c r="AE27" s="381"/>
      <c r="AF27" s="381"/>
      <c r="AG27" s="381"/>
      <c r="AH27" s="381"/>
      <c r="AI27" s="381"/>
      <c r="AJ27" s="381"/>
      <c r="AK27" s="381"/>
      <c r="AL27" s="381"/>
      <c r="AM27" s="663"/>
      <c r="AN27" s="663"/>
    </row>
    <row r="28" spans="1:40" ht="14.25" customHeight="1" x14ac:dyDescent="0.2">
      <c r="A28" s="124"/>
      <c r="B28" s="117" t="s">
        <v>399</v>
      </c>
      <c r="C28" s="373">
        <f t="shared" si="3"/>
        <v>0</v>
      </c>
      <c r="D28" s="381"/>
      <c r="E28" s="381"/>
      <c r="F28" s="381"/>
      <c r="G28" s="381"/>
      <c r="H28" s="381"/>
      <c r="I28" s="381"/>
      <c r="J28" s="381"/>
      <c r="K28" s="381"/>
      <c r="L28" s="381"/>
      <c r="M28" s="381"/>
      <c r="N28" s="381"/>
      <c r="O28" s="381"/>
      <c r="P28" s="381"/>
      <c r="Q28" s="381"/>
      <c r="R28" s="382"/>
      <c r="S28" s="382"/>
      <c r="T28" s="382"/>
      <c r="U28" s="382"/>
      <c r="V28" s="382"/>
      <c r="W28" s="382"/>
      <c r="X28" s="382"/>
      <c r="Y28" s="382"/>
      <c r="Z28" s="382"/>
      <c r="AA28" s="382"/>
      <c r="AB28" s="382"/>
      <c r="AC28" s="382"/>
      <c r="AD28" s="382"/>
      <c r="AE28" s="381"/>
      <c r="AF28" s="381"/>
      <c r="AG28" s="381"/>
      <c r="AH28" s="381"/>
      <c r="AI28" s="381"/>
      <c r="AJ28" s="381"/>
      <c r="AK28" s="381"/>
      <c r="AL28" s="381"/>
      <c r="AM28" s="663"/>
      <c r="AN28" s="663"/>
    </row>
    <row r="29" spans="1:40" ht="14.25" customHeight="1" x14ac:dyDescent="0.2">
      <c r="A29" s="124"/>
      <c r="B29" s="126" t="s">
        <v>12</v>
      </c>
      <c r="C29" s="373">
        <f t="shared" si="3"/>
        <v>0</v>
      </c>
      <c r="D29" s="381"/>
      <c r="E29" s="381"/>
      <c r="F29" s="381"/>
      <c r="G29" s="381"/>
      <c r="H29" s="381"/>
      <c r="I29" s="381"/>
      <c r="J29" s="381"/>
      <c r="K29" s="381"/>
      <c r="L29" s="381"/>
      <c r="M29" s="381"/>
      <c r="N29" s="381"/>
      <c r="O29" s="381"/>
      <c r="P29" s="381"/>
      <c r="Q29" s="381"/>
      <c r="R29" s="382"/>
      <c r="S29" s="382"/>
      <c r="T29" s="382"/>
      <c r="U29" s="382"/>
      <c r="V29" s="382"/>
      <c r="W29" s="382"/>
      <c r="X29" s="382"/>
      <c r="Y29" s="382"/>
      <c r="Z29" s="382"/>
      <c r="AA29" s="382"/>
      <c r="AB29" s="382"/>
      <c r="AC29" s="382"/>
      <c r="AD29" s="382"/>
      <c r="AE29" s="381"/>
      <c r="AF29" s="381"/>
      <c r="AG29" s="381"/>
      <c r="AH29" s="381"/>
      <c r="AI29" s="381"/>
      <c r="AJ29" s="381"/>
      <c r="AK29" s="381"/>
      <c r="AL29" s="381"/>
      <c r="AM29" s="663"/>
      <c r="AN29" s="663"/>
    </row>
    <row r="30" spans="1:40" ht="14.25" customHeight="1" x14ac:dyDescent="0.2">
      <c r="A30" s="120" t="s">
        <v>35</v>
      </c>
      <c r="B30" s="121" t="s">
        <v>22</v>
      </c>
      <c r="C30" s="372">
        <f>SUM(M30:Q30)</f>
        <v>0</v>
      </c>
      <c r="D30" s="372">
        <f t="shared" ref="D30:AL30" si="8">SUM(D31:D36)</f>
        <v>3</v>
      </c>
      <c r="E30" s="372">
        <f t="shared" si="8"/>
        <v>2</v>
      </c>
      <c r="F30" s="372">
        <f t="shared" si="8"/>
        <v>5</v>
      </c>
      <c r="G30" s="372">
        <f t="shared" si="8"/>
        <v>0</v>
      </c>
      <c r="H30" s="372">
        <f t="shared" si="8"/>
        <v>1</v>
      </c>
      <c r="I30" s="372">
        <f t="shared" si="8"/>
        <v>3</v>
      </c>
      <c r="J30" s="372">
        <f t="shared" si="8"/>
        <v>1</v>
      </c>
      <c r="K30" s="372">
        <f t="shared" si="8"/>
        <v>0</v>
      </c>
      <c r="L30" s="372">
        <f t="shared" si="8"/>
        <v>0</v>
      </c>
      <c r="M30" s="372">
        <f t="shared" si="8"/>
        <v>0</v>
      </c>
      <c r="N30" s="372">
        <f t="shared" si="8"/>
        <v>0</v>
      </c>
      <c r="O30" s="372">
        <f t="shared" si="8"/>
        <v>0</v>
      </c>
      <c r="P30" s="372">
        <f t="shared" ref="P30" si="9">SUM(P31:P36)</f>
        <v>0</v>
      </c>
      <c r="Q30" s="372">
        <f t="shared" si="8"/>
        <v>0</v>
      </c>
      <c r="R30" s="372">
        <f t="shared" si="8"/>
        <v>3</v>
      </c>
      <c r="S30" s="372">
        <f t="shared" si="8"/>
        <v>2</v>
      </c>
      <c r="T30" s="372">
        <f t="shared" si="8"/>
        <v>0</v>
      </c>
      <c r="U30" s="372">
        <f t="shared" si="8"/>
        <v>0</v>
      </c>
      <c r="V30" s="372">
        <f t="shared" si="8"/>
        <v>1</v>
      </c>
      <c r="W30" s="372">
        <f t="shared" si="8"/>
        <v>0</v>
      </c>
      <c r="X30" s="372">
        <f t="shared" si="8"/>
        <v>0</v>
      </c>
      <c r="Y30" s="372">
        <f t="shared" si="8"/>
        <v>4</v>
      </c>
      <c r="Z30" s="372">
        <f t="shared" si="8"/>
        <v>0</v>
      </c>
      <c r="AA30" s="372">
        <f t="shared" si="8"/>
        <v>0</v>
      </c>
      <c r="AB30" s="372">
        <f t="shared" si="8"/>
        <v>2</v>
      </c>
      <c r="AC30" s="372">
        <f t="shared" si="8"/>
        <v>2</v>
      </c>
      <c r="AD30" s="372">
        <f>SUM(AD31:AD36)</f>
        <v>0</v>
      </c>
      <c r="AE30" s="372">
        <f t="shared" si="8"/>
        <v>0</v>
      </c>
      <c r="AF30" s="372">
        <f t="shared" si="8"/>
        <v>0</v>
      </c>
      <c r="AG30" s="372">
        <f t="shared" si="8"/>
        <v>0</v>
      </c>
      <c r="AH30" s="372">
        <f t="shared" si="8"/>
        <v>0</v>
      </c>
      <c r="AI30" s="372">
        <f t="shared" si="8"/>
        <v>0</v>
      </c>
      <c r="AJ30" s="372">
        <f t="shared" si="8"/>
        <v>0</v>
      </c>
      <c r="AK30" s="372">
        <f t="shared" si="8"/>
        <v>0</v>
      </c>
      <c r="AL30" s="372">
        <f t="shared" si="8"/>
        <v>0</v>
      </c>
      <c r="AM30" s="663"/>
      <c r="AN30" s="663"/>
    </row>
    <row r="31" spans="1:40" ht="14.25" customHeight="1" x14ac:dyDescent="0.2">
      <c r="A31" s="122"/>
      <c r="B31" s="117" t="s">
        <v>208</v>
      </c>
      <c r="C31" s="373">
        <f t="shared" si="3"/>
        <v>1</v>
      </c>
      <c r="D31" s="376">
        <v>1</v>
      </c>
      <c r="E31" s="376"/>
      <c r="F31" s="376">
        <v>1</v>
      </c>
      <c r="G31" s="376"/>
      <c r="H31" s="376"/>
      <c r="I31" s="376">
        <v>1</v>
      </c>
      <c r="J31" s="376"/>
      <c r="K31" s="376"/>
      <c r="L31" s="376"/>
      <c r="M31" s="376"/>
      <c r="N31" s="376"/>
      <c r="O31" s="376"/>
      <c r="P31" s="376"/>
      <c r="Q31" s="376"/>
      <c r="R31" s="383"/>
      <c r="S31" s="383">
        <v>1</v>
      </c>
      <c r="T31" s="383"/>
      <c r="U31" s="383"/>
      <c r="V31" s="383"/>
      <c r="W31" s="383"/>
      <c r="X31" s="383"/>
      <c r="Y31" s="383">
        <v>1</v>
      </c>
      <c r="Z31" s="383"/>
      <c r="AA31" s="383"/>
      <c r="AB31" s="383">
        <v>1</v>
      </c>
      <c r="AC31" s="383"/>
      <c r="AD31" s="383"/>
      <c r="AE31" s="376"/>
      <c r="AF31" s="376"/>
      <c r="AG31" s="376"/>
      <c r="AH31" s="376"/>
      <c r="AI31" s="376"/>
      <c r="AJ31" s="376"/>
      <c r="AK31" s="376"/>
      <c r="AL31" s="376"/>
      <c r="AM31" s="663"/>
      <c r="AN31" s="663"/>
    </row>
    <row r="32" spans="1:40" ht="14.25" customHeight="1" x14ac:dyDescent="0.2">
      <c r="A32" s="124"/>
      <c r="B32" s="117" t="s">
        <v>209</v>
      </c>
      <c r="C32" s="373">
        <f t="shared" si="3"/>
        <v>1</v>
      </c>
      <c r="D32" s="381">
        <v>1</v>
      </c>
      <c r="E32" s="381"/>
      <c r="F32" s="381">
        <v>1</v>
      </c>
      <c r="G32" s="381"/>
      <c r="H32" s="381"/>
      <c r="I32" s="381"/>
      <c r="J32" s="381">
        <v>1</v>
      </c>
      <c r="K32" s="381"/>
      <c r="L32" s="381"/>
      <c r="M32" s="381"/>
      <c r="N32" s="381"/>
      <c r="O32" s="381"/>
      <c r="P32" s="381"/>
      <c r="Q32" s="381"/>
      <c r="R32" s="382"/>
      <c r="S32" s="382">
        <v>1</v>
      </c>
      <c r="T32" s="382"/>
      <c r="U32" s="382"/>
      <c r="V32" s="382"/>
      <c r="W32" s="382"/>
      <c r="X32" s="382"/>
      <c r="Y32" s="382">
        <v>1</v>
      </c>
      <c r="Z32" s="382"/>
      <c r="AA32" s="382"/>
      <c r="AB32" s="382">
        <v>1</v>
      </c>
      <c r="AC32" s="382"/>
      <c r="AD32" s="382"/>
      <c r="AE32" s="381"/>
      <c r="AF32" s="381"/>
      <c r="AG32" s="381"/>
      <c r="AH32" s="381"/>
      <c r="AI32" s="381"/>
      <c r="AJ32" s="381"/>
      <c r="AK32" s="381"/>
      <c r="AL32" s="381"/>
      <c r="AM32" s="663"/>
      <c r="AN32" s="663"/>
    </row>
    <row r="33" spans="1:40" ht="14.25" customHeight="1" x14ac:dyDescent="0.2">
      <c r="A33" s="124"/>
      <c r="B33" s="117" t="s">
        <v>397</v>
      </c>
      <c r="C33" s="373">
        <f t="shared" si="3"/>
        <v>0</v>
      </c>
      <c r="D33" s="381"/>
      <c r="E33" s="381"/>
      <c r="F33" s="381"/>
      <c r="G33" s="381"/>
      <c r="H33" s="381"/>
      <c r="I33" s="381"/>
      <c r="J33" s="381"/>
      <c r="K33" s="381"/>
      <c r="L33" s="381"/>
      <c r="M33" s="381"/>
      <c r="N33" s="381"/>
      <c r="O33" s="381"/>
      <c r="P33" s="381"/>
      <c r="Q33" s="381"/>
      <c r="R33" s="382"/>
      <c r="S33" s="382"/>
      <c r="T33" s="382"/>
      <c r="U33" s="382"/>
      <c r="V33" s="382"/>
      <c r="W33" s="382"/>
      <c r="X33" s="382"/>
      <c r="Y33" s="382"/>
      <c r="Z33" s="382"/>
      <c r="AA33" s="382"/>
      <c r="AB33" s="382"/>
      <c r="AC33" s="382"/>
      <c r="AD33" s="382"/>
      <c r="AE33" s="381"/>
      <c r="AF33" s="381"/>
      <c r="AG33" s="381"/>
      <c r="AH33" s="381"/>
      <c r="AI33" s="381"/>
      <c r="AJ33" s="381"/>
      <c r="AK33" s="381"/>
      <c r="AL33" s="381"/>
      <c r="AM33" s="663"/>
      <c r="AN33" s="663"/>
    </row>
    <row r="34" spans="1:40" ht="14.25" customHeight="1" x14ac:dyDescent="0.2">
      <c r="A34" s="124"/>
      <c r="B34" s="117" t="s">
        <v>398</v>
      </c>
      <c r="C34" s="373">
        <f t="shared" si="3"/>
        <v>3</v>
      </c>
      <c r="D34" s="381">
        <v>1</v>
      </c>
      <c r="E34" s="381">
        <v>2</v>
      </c>
      <c r="F34" s="381">
        <v>3</v>
      </c>
      <c r="G34" s="381"/>
      <c r="H34" s="381">
        <v>1</v>
      </c>
      <c r="I34" s="381">
        <v>2</v>
      </c>
      <c r="J34" s="381"/>
      <c r="K34" s="381"/>
      <c r="L34" s="381"/>
      <c r="M34" s="381"/>
      <c r="N34" s="381"/>
      <c r="O34" s="381"/>
      <c r="P34" s="381"/>
      <c r="Q34" s="381"/>
      <c r="R34" s="382">
        <v>3</v>
      </c>
      <c r="S34" s="382"/>
      <c r="T34" s="382"/>
      <c r="U34" s="382"/>
      <c r="V34" s="382">
        <v>1</v>
      </c>
      <c r="W34" s="382"/>
      <c r="X34" s="382"/>
      <c r="Y34" s="382">
        <v>2</v>
      </c>
      <c r="Z34" s="382"/>
      <c r="AA34" s="382"/>
      <c r="AB34" s="382"/>
      <c r="AC34" s="382">
        <v>2</v>
      </c>
      <c r="AD34" s="382"/>
      <c r="AE34" s="381"/>
      <c r="AF34" s="381"/>
      <c r="AG34" s="381"/>
      <c r="AH34" s="381"/>
      <c r="AI34" s="381"/>
      <c r="AJ34" s="381"/>
      <c r="AK34" s="381"/>
      <c r="AL34" s="381"/>
      <c r="AM34" s="663"/>
      <c r="AN34" s="663"/>
    </row>
    <row r="35" spans="1:40" ht="14.25" customHeight="1" x14ac:dyDescent="0.2">
      <c r="A35" s="124"/>
      <c r="B35" s="117" t="s">
        <v>399</v>
      </c>
      <c r="C35" s="373">
        <f t="shared" si="3"/>
        <v>0</v>
      </c>
      <c r="D35" s="381"/>
      <c r="E35" s="381"/>
      <c r="F35" s="381"/>
      <c r="G35" s="381"/>
      <c r="H35" s="381"/>
      <c r="I35" s="381"/>
      <c r="J35" s="381"/>
      <c r="K35" s="381"/>
      <c r="L35" s="381"/>
      <c r="M35" s="381"/>
      <c r="N35" s="381"/>
      <c r="O35" s="381"/>
      <c r="P35" s="381"/>
      <c r="Q35" s="381"/>
      <c r="R35" s="382"/>
      <c r="S35" s="382"/>
      <c r="T35" s="382"/>
      <c r="U35" s="382"/>
      <c r="V35" s="382"/>
      <c r="W35" s="382"/>
      <c r="X35" s="382"/>
      <c r="Y35" s="382"/>
      <c r="Z35" s="382"/>
      <c r="AA35" s="382"/>
      <c r="AB35" s="382"/>
      <c r="AC35" s="382"/>
      <c r="AD35" s="382"/>
      <c r="AE35" s="381"/>
      <c r="AF35" s="381"/>
      <c r="AG35" s="381"/>
      <c r="AH35" s="381"/>
      <c r="AI35" s="381"/>
      <c r="AJ35" s="381"/>
      <c r="AK35" s="381"/>
      <c r="AL35" s="381"/>
      <c r="AM35" s="663"/>
      <c r="AN35" s="663"/>
    </row>
    <row r="36" spans="1:40" ht="14.25" customHeight="1" x14ac:dyDescent="0.2">
      <c r="A36" s="124"/>
      <c r="B36" s="117" t="s">
        <v>12</v>
      </c>
      <c r="C36" s="373">
        <f t="shared" si="3"/>
        <v>0</v>
      </c>
      <c r="D36" s="381"/>
      <c r="E36" s="381"/>
      <c r="F36" s="381"/>
      <c r="G36" s="381"/>
      <c r="H36" s="381"/>
      <c r="I36" s="381"/>
      <c r="J36" s="381"/>
      <c r="K36" s="381"/>
      <c r="L36" s="381"/>
      <c r="M36" s="381"/>
      <c r="N36" s="381"/>
      <c r="O36" s="381"/>
      <c r="P36" s="381"/>
      <c r="Q36" s="381"/>
      <c r="R36" s="382"/>
      <c r="S36" s="382"/>
      <c r="T36" s="382"/>
      <c r="U36" s="382"/>
      <c r="V36" s="382"/>
      <c r="W36" s="382"/>
      <c r="X36" s="382"/>
      <c r="Y36" s="382"/>
      <c r="Z36" s="382"/>
      <c r="AA36" s="382"/>
      <c r="AB36" s="382"/>
      <c r="AC36" s="382"/>
      <c r="AD36" s="382"/>
      <c r="AE36" s="381"/>
      <c r="AF36" s="381"/>
      <c r="AG36" s="381"/>
      <c r="AH36" s="381"/>
      <c r="AI36" s="381"/>
      <c r="AJ36" s="381"/>
      <c r="AK36" s="381"/>
      <c r="AL36" s="381"/>
      <c r="AM36" s="663"/>
      <c r="AN36" s="663"/>
    </row>
    <row r="37" spans="1:40" s="71" customFormat="1" ht="16.5" customHeight="1" x14ac:dyDescent="0.2">
      <c r="A37" s="127" t="s">
        <v>356</v>
      </c>
      <c r="B37" s="128" t="s">
        <v>472</v>
      </c>
      <c r="C37" s="372">
        <f>C9+C16+C23+C30</f>
        <v>0</v>
      </c>
      <c r="D37" s="372">
        <f t="shared" ref="D37:AL37" si="10">D9+D16+D23+D30</f>
        <v>3</v>
      </c>
      <c r="E37" s="372">
        <f t="shared" si="10"/>
        <v>2</v>
      </c>
      <c r="F37" s="372">
        <f t="shared" si="10"/>
        <v>5</v>
      </c>
      <c r="G37" s="372">
        <f t="shared" si="10"/>
        <v>0</v>
      </c>
      <c r="H37" s="372">
        <f t="shared" si="10"/>
        <v>1</v>
      </c>
      <c r="I37" s="372">
        <f t="shared" si="10"/>
        <v>3</v>
      </c>
      <c r="J37" s="372">
        <f t="shared" si="10"/>
        <v>1</v>
      </c>
      <c r="K37" s="372">
        <f t="shared" si="10"/>
        <v>0</v>
      </c>
      <c r="L37" s="372">
        <f t="shared" si="10"/>
        <v>0</v>
      </c>
      <c r="M37" s="372">
        <f t="shared" si="10"/>
        <v>0</v>
      </c>
      <c r="N37" s="372">
        <f t="shared" si="10"/>
        <v>0</v>
      </c>
      <c r="O37" s="372">
        <f t="shared" si="10"/>
        <v>0</v>
      </c>
      <c r="P37" s="372">
        <f t="shared" ref="P37" si="11">P9+P16+P23+P30</f>
        <v>0</v>
      </c>
      <c r="Q37" s="372">
        <f t="shared" si="10"/>
        <v>0</v>
      </c>
      <c r="R37" s="372">
        <f t="shared" si="10"/>
        <v>3</v>
      </c>
      <c r="S37" s="372">
        <f t="shared" si="10"/>
        <v>2</v>
      </c>
      <c r="T37" s="372">
        <f t="shared" si="10"/>
        <v>0</v>
      </c>
      <c r="U37" s="372">
        <f t="shared" si="10"/>
        <v>0</v>
      </c>
      <c r="V37" s="372">
        <f t="shared" si="10"/>
        <v>1</v>
      </c>
      <c r="W37" s="372">
        <f t="shared" si="10"/>
        <v>0</v>
      </c>
      <c r="X37" s="372">
        <f t="shared" si="10"/>
        <v>0</v>
      </c>
      <c r="Y37" s="372">
        <f t="shared" si="10"/>
        <v>4</v>
      </c>
      <c r="Z37" s="372">
        <f t="shared" si="10"/>
        <v>0</v>
      </c>
      <c r="AA37" s="372">
        <f t="shared" si="10"/>
        <v>0</v>
      </c>
      <c r="AB37" s="372">
        <f>AB9+AB16+AB23+AB30</f>
        <v>2</v>
      </c>
      <c r="AC37" s="372">
        <f>AC9+AC16+AC23+AC30</f>
        <v>2</v>
      </c>
      <c r="AD37" s="372">
        <f>AD9+AD16+AD23+AD30</f>
        <v>0</v>
      </c>
      <c r="AE37" s="372">
        <f t="shared" si="10"/>
        <v>0</v>
      </c>
      <c r="AF37" s="372">
        <f t="shared" si="10"/>
        <v>0</v>
      </c>
      <c r="AG37" s="372">
        <f t="shared" si="10"/>
        <v>0</v>
      </c>
      <c r="AH37" s="372">
        <f t="shared" si="10"/>
        <v>0</v>
      </c>
      <c r="AI37" s="372">
        <f t="shared" si="10"/>
        <v>0</v>
      </c>
      <c r="AJ37" s="372">
        <f t="shared" si="10"/>
        <v>0</v>
      </c>
      <c r="AK37" s="372">
        <f t="shared" si="10"/>
        <v>0</v>
      </c>
      <c r="AL37" s="372">
        <f t="shared" si="10"/>
        <v>0</v>
      </c>
      <c r="AM37" s="663"/>
      <c r="AN37" s="663"/>
    </row>
    <row r="38" spans="1:40" x14ac:dyDescent="0.2">
      <c r="A38" s="129"/>
      <c r="B38" s="129"/>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row>
    <row r="39" spans="1:40" ht="13.5" x14ac:dyDescent="0.2">
      <c r="C39" s="69" t="s">
        <v>721</v>
      </c>
    </row>
    <row r="40" spans="1:40" ht="13.5" x14ac:dyDescent="0.2">
      <c r="C40" s="69" t="s">
        <v>722</v>
      </c>
    </row>
  </sheetData>
  <sheetProtection formatCells="0" formatColumns="0" formatRows="0"/>
  <mergeCells count="47">
    <mergeCell ref="A1:AH1"/>
    <mergeCell ref="AI2:AL2"/>
    <mergeCell ref="AI1:AL1"/>
    <mergeCell ref="K5:K7"/>
    <mergeCell ref="AB6:AB7"/>
    <mergeCell ref="AD6:AD7"/>
    <mergeCell ref="M3:Q4"/>
    <mergeCell ref="M5:M7"/>
    <mergeCell ref="N5:N7"/>
    <mergeCell ref="V6:V7"/>
    <mergeCell ref="W6:W7"/>
    <mergeCell ref="X6:X7"/>
    <mergeCell ref="Y6:Y7"/>
    <mergeCell ref="Z6:Z7"/>
    <mergeCell ref="AA6:AA7"/>
    <mergeCell ref="R5:T5"/>
    <mergeCell ref="J5:J7"/>
    <mergeCell ref="AK5:AL6"/>
    <mergeCell ref="O5:O7"/>
    <mergeCell ref="Q5:Q7"/>
    <mergeCell ref="L5:L7"/>
    <mergeCell ref="U5:AA5"/>
    <mergeCell ref="AE6:AF6"/>
    <mergeCell ref="AG6:AJ6"/>
    <mergeCell ref="R6:R7"/>
    <mergeCell ref="S6:S7"/>
    <mergeCell ref="T6:T7"/>
    <mergeCell ref="U6:U7"/>
    <mergeCell ref="AE5:AJ5"/>
    <mergeCell ref="P5:P7"/>
    <mergeCell ref="AC6:AC7"/>
    <mergeCell ref="AE3:AL4"/>
    <mergeCell ref="Y2:AD2"/>
    <mergeCell ref="A3:A7"/>
    <mergeCell ref="B3:B7"/>
    <mergeCell ref="C3:C7"/>
    <mergeCell ref="D3:E4"/>
    <mergeCell ref="F3:F7"/>
    <mergeCell ref="G3:L4"/>
    <mergeCell ref="R3:AD3"/>
    <mergeCell ref="R4:AA4"/>
    <mergeCell ref="AB4:AD5"/>
    <mergeCell ref="D5:D7"/>
    <mergeCell ref="E5:E7"/>
    <mergeCell ref="G5:G7"/>
    <mergeCell ref="H5:H7"/>
    <mergeCell ref="I5:I7"/>
  </mergeCells>
  <conditionalFormatting sqref="AM1:AM1048576">
    <cfRule type="cellIs" dxfId="2" priority="2" operator="equal">
      <formula>"Đúng"</formula>
    </cfRule>
  </conditionalFormatting>
  <conditionalFormatting sqref="AN9:AN37">
    <cfRule type="cellIs" dxfId="1" priority="1" operator="equal">
      <formula>"Đúng"</formula>
    </cfRule>
  </conditionalFormatting>
  <printOptions horizontalCentered="1"/>
  <pageMargins left="0.22" right="0.19685039370078741" top="0.31" bottom="0.25" header="0.31496062992125984" footer="0.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pageSetUpPr fitToPage="1"/>
  </sheetPr>
  <dimension ref="A2:AO14"/>
  <sheetViews>
    <sheetView showGridLines="0" zoomScale="115" zoomScaleNormal="115" workbookViewId="0">
      <selection activeCell="Y6" sqref="Y6:Y7"/>
    </sheetView>
  </sheetViews>
  <sheetFormatPr defaultColWidth="8.85546875" defaultRowHeight="12.75" x14ac:dyDescent="0.2"/>
  <cols>
    <col min="1" max="1" width="3.85546875" style="11" bestFit="1" customWidth="1"/>
    <col min="2" max="2" width="20.140625" style="11" customWidth="1"/>
    <col min="3" max="3" width="5.42578125" style="11" customWidth="1"/>
    <col min="4" max="4" width="4.28515625" style="11" customWidth="1"/>
    <col min="5" max="14" width="3.42578125" style="11" customWidth="1"/>
    <col min="15" max="15" width="4.85546875" style="11" customWidth="1"/>
    <col min="16" max="16" width="4.7109375" style="11" customWidth="1"/>
    <col min="17" max="17" width="3.85546875" style="11" customWidth="1"/>
    <col min="18" max="18" width="3.42578125" style="11" customWidth="1"/>
    <col min="19" max="19" width="4.28515625" style="11" customWidth="1"/>
    <col min="20" max="21" width="4.42578125" style="11" customWidth="1"/>
    <col min="22" max="22" width="4.28515625" style="11" customWidth="1"/>
    <col min="23" max="39" width="4" style="11" customWidth="1"/>
    <col min="40" max="40" width="8.28515625" style="11" customWidth="1"/>
    <col min="41" max="41" width="8" style="11" customWidth="1"/>
    <col min="42" max="250" width="9.140625" style="11"/>
    <col min="251" max="251" width="5" style="11" customWidth="1"/>
    <col min="252" max="252" width="10.7109375" style="11" customWidth="1"/>
    <col min="253" max="255" width="5.42578125" style="11" customWidth="1"/>
    <col min="256" max="295" width="4.42578125" style="11" customWidth="1"/>
    <col min="296" max="506" width="9.140625" style="11"/>
    <col min="507" max="507" width="5" style="11" customWidth="1"/>
    <col min="508" max="508" width="10.7109375" style="11" customWidth="1"/>
    <col min="509" max="511" width="5.42578125" style="11" customWidth="1"/>
    <col min="512" max="551" width="4.42578125" style="11" customWidth="1"/>
    <col min="552" max="762" width="9.140625" style="11"/>
    <col min="763" max="763" width="5" style="11" customWidth="1"/>
    <col min="764" max="764" width="10.7109375" style="11" customWidth="1"/>
    <col min="765" max="767" width="5.42578125" style="11" customWidth="1"/>
    <col min="768" max="807" width="4.42578125" style="11" customWidth="1"/>
    <col min="808" max="1018" width="9.140625" style="11"/>
    <col min="1019" max="1019" width="5" style="11" customWidth="1"/>
    <col min="1020" max="1020" width="10.7109375" style="11" customWidth="1"/>
    <col min="1021" max="1023" width="5.42578125" style="11" customWidth="1"/>
    <col min="1024" max="1063" width="4.42578125" style="11" customWidth="1"/>
    <col min="1064" max="1274" width="9.140625" style="11"/>
    <col min="1275" max="1275" width="5" style="11" customWidth="1"/>
    <col min="1276" max="1276" width="10.7109375" style="11" customWidth="1"/>
    <col min="1277" max="1279" width="5.42578125" style="11" customWidth="1"/>
    <col min="1280" max="1319" width="4.42578125" style="11" customWidth="1"/>
    <col min="1320" max="1530" width="9.140625" style="11"/>
    <col min="1531" max="1531" width="5" style="11" customWidth="1"/>
    <col min="1532" max="1532" width="10.7109375" style="11" customWidth="1"/>
    <col min="1533" max="1535" width="5.42578125" style="11" customWidth="1"/>
    <col min="1536" max="1575" width="4.42578125" style="11" customWidth="1"/>
    <col min="1576" max="1786" width="9.140625" style="11"/>
    <col min="1787" max="1787" width="5" style="11" customWidth="1"/>
    <col min="1788" max="1788" width="10.7109375" style="11" customWidth="1"/>
    <col min="1789" max="1791" width="5.42578125" style="11" customWidth="1"/>
    <col min="1792" max="1831" width="4.42578125" style="11" customWidth="1"/>
    <col min="1832" max="2042" width="9.140625" style="11"/>
    <col min="2043" max="2043" width="5" style="11" customWidth="1"/>
    <col min="2044" max="2044" width="10.7109375" style="11" customWidth="1"/>
    <col min="2045" max="2047" width="5.42578125" style="11" customWidth="1"/>
    <col min="2048" max="2087" width="4.42578125" style="11" customWidth="1"/>
    <col min="2088" max="2298" width="9.140625" style="11"/>
    <col min="2299" max="2299" width="5" style="11" customWidth="1"/>
    <col min="2300" max="2300" width="10.7109375" style="11" customWidth="1"/>
    <col min="2301" max="2303" width="5.42578125" style="11" customWidth="1"/>
    <col min="2304" max="2343" width="4.42578125" style="11" customWidth="1"/>
    <col min="2344" max="2554" width="9.140625" style="11"/>
    <col min="2555" max="2555" width="5" style="11" customWidth="1"/>
    <col min="2556" max="2556" width="10.7109375" style="11" customWidth="1"/>
    <col min="2557" max="2559" width="5.42578125" style="11" customWidth="1"/>
    <col min="2560" max="2599" width="4.42578125" style="11" customWidth="1"/>
    <col min="2600" max="2810" width="9.140625" style="11"/>
    <col min="2811" max="2811" width="5" style="11" customWidth="1"/>
    <col min="2812" max="2812" width="10.7109375" style="11" customWidth="1"/>
    <col min="2813" max="2815" width="5.42578125" style="11" customWidth="1"/>
    <col min="2816" max="2855" width="4.42578125" style="11" customWidth="1"/>
    <col min="2856" max="3066" width="9.140625" style="11"/>
    <col min="3067" max="3067" width="5" style="11" customWidth="1"/>
    <col min="3068" max="3068" width="10.7109375" style="11" customWidth="1"/>
    <col min="3069" max="3071" width="5.42578125" style="11" customWidth="1"/>
    <col min="3072" max="3111" width="4.42578125" style="11" customWidth="1"/>
    <col min="3112" max="3322" width="9.140625" style="11"/>
    <col min="3323" max="3323" width="5" style="11" customWidth="1"/>
    <col min="3324" max="3324" width="10.7109375" style="11" customWidth="1"/>
    <col min="3325" max="3327" width="5.42578125" style="11" customWidth="1"/>
    <col min="3328" max="3367" width="4.42578125" style="11" customWidth="1"/>
    <col min="3368" max="3578" width="9.140625" style="11"/>
    <col min="3579" max="3579" width="5" style="11" customWidth="1"/>
    <col min="3580" max="3580" width="10.7109375" style="11" customWidth="1"/>
    <col min="3581" max="3583" width="5.42578125" style="11" customWidth="1"/>
    <col min="3584" max="3623" width="4.42578125" style="11" customWidth="1"/>
    <col min="3624" max="3834" width="9.140625" style="11"/>
    <col min="3835" max="3835" width="5" style="11" customWidth="1"/>
    <col min="3836" max="3836" width="10.7109375" style="11" customWidth="1"/>
    <col min="3837" max="3839" width="5.42578125" style="11" customWidth="1"/>
    <col min="3840" max="3879" width="4.42578125" style="11" customWidth="1"/>
    <col min="3880" max="4090" width="9.140625" style="11"/>
    <col min="4091" max="4091" width="5" style="11" customWidth="1"/>
    <col min="4092" max="4092" width="10.7109375" style="11" customWidth="1"/>
    <col min="4093" max="4095" width="5.42578125" style="11" customWidth="1"/>
    <col min="4096" max="4135" width="4.42578125" style="11" customWidth="1"/>
    <col min="4136" max="4346" width="9.140625" style="11"/>
    <col min="4347" max="4347" width="5" style="11" customWidth="1"/>
    <col min="4348" max="4348" width="10.7109375" style="11" customWidth="1"/>
    <col min="4349" max="4351" width="5.42578125" style="11" customWidth="1"/>
    <col min="4352" max="4391" width="4.42578125" style="11" customWidth="1"/>
    <col min="4392" max="4602" width="9.140625" style="11"/>
    <col min="4603" max="4603" width="5" style="11" customWidth="1"/>
    <col min="4604" max="4604" width="10.7109375" style="11" customWidth="1"/>
    <col min="4605" max="4607" width="5.42578125" style="11" customWidth="1"/>
    <col min="4608" max="4647" width="4.42578125" style="11" customWidth="1"/>
    <col min="4648" max="4858" width="9.140625" style="11"/>
    <col min="4859" max="4859" width="5" style="11" customWidth="1"/>
    <col min="4860" max="4860" width="10.7109375" style="11" customWidth="1"/>
    <col min="4861" max="4863" width="5.42578125" style="11" customWidth="1"/>
    <col min="4864" max="4903" width="4.42578125" style="11" customWidth="1"/>
    <col min="4904" max="5114" width="9.140625" style="11"/>
    <col min="5115" max="5115" width="5" style="11" customWidth="1"/>
    <col min="5116" max="5116" width="10.7109375" style="11" customWidth="1"/>
    <col min="5117" max="5119" width="5.42578125" style="11" customWidth="1"/>
    <col min="5120" max="5159" width="4.42578125" style="11" customWidth="1"/>
    <col min="5160" max="5370" width="9.140625" style="11"/>
    <col min="5371" max="5371" width="5" style="11" customWidth="1"/>
    <col min="5372" max="5372" width="10.7109375" style="11" customWidth="1"/>
    <col min="5373" max="5375" width="5.42578125" style="11" customWidth="1"/>
    <col min="5376" max="5415" width="4.42578125" style="11" customWidth="1"/>
    <col min="5416" max="5626" width="9.140625" style="11"/>
    <col min="5627" max="5627" width="5" style="11" customWidth="1"/>
    <col min="5628" max="5628" width="10.7109375" style="11" customWidth="1"/>
    <col min="5629" max="5631" width="5.42578125" style="11" customWidth="1"/>
    <col min="5632" max="5671" width="4.42578125" style="11" customWidth="1"/>
    <col min="5672" max="5882" width="9.140625" style="11"/>
    <col min="5883" max="5883" width="5" style="11" customWidth="1"/>
    <col min="5884" max="5884" width="10.7109375" style="11" customWidth="1"/>
    <col min="5885" max="5887" width="5.42578125" style="11" customWidth="1"/>
    <col min="5888" max="5927" width="4.42578125" style="11" customWidth="1"/>
    <col min="5928" max="6138" width="9.140625" style="11"/>
    <col min="6139" max="6139" width="5" style="11" customWidth="1"/>
    <col min="6140" max="6140" width="10.7109375" style="11" customWidth="1"/>
    <col min="6141" max="6143" width="5.42578125" style="11" customWidth="1"/>
    <col min="6144" max="6183" width="4.42578125" style="11" customWidth="1"/>
    <col min="6184" max="6394" width="9.140625" style="11"/>
    <col min="6395" max="6395" width="5" style="11" customWidth="1"/>
    <col min="6396" max="6396" width="10.7109375" style="11" customWidth="1"/>
    <col min="6397" max="6399" width="5.42578125" style="11" customWidth="1"/>
    <col min="6400" max="6439" width="4.42578125" style="11" customWidth="1"/>
    <col min="6440" max="6650" width="9.140625" style="11"/>
    <col min="6651" max="6651" width="5" style="11" customWidth="1"/>
    <col min="6652" max="6652" width="10.7109375" style="11" customWidth="1"/>
    <col min="6653" max="6655" width="5.42578125" style="11" customWidth="1"/>
    <col min="6656" max="6695" width="4.42578125" style="11" customWidth="1"/>
    <col min="6696" max="6906" width="9.140625" style="11"/>
    <col min="6907" max="6907" width="5" style="11" customWidth="1"/>
    <col min="6908" max="6908" width="10.7109375" style="11" customWidth="1"/>
    <col min="6909" max="6911" width="5.42578125" style="11" customWidth="1"/>
    <col min="6912" max="6951" width="4.42578125" style="11" customWidth="1"/>
    <col min="6952" max="7162" width="9.140625" style="11"/>
    <col min="7163" max="7163" width="5" style="11" customWidth="1"/>
    <col min="7164" max="7164" width="10.7109375" style="11" customWidth="1"/>
    <col min="7165" max="7167" width="5.42578125" style="11" customWidth="1"/>
    <col min="7168" max="7207" width="4.42578125" style="11" customWidth="1"/>
    <col min="7208" max="7418" width="9.140625" style="11"/>
    <col min="7419" max="7419" width="5" style="11" customWidth="1"/>
    <col min="7420" max="7420" width="10.7109375" style="11" customWidth="1"/>
    <col min="7421" max="7423" width="5.42578125" style="11" customWidth="1"/>
    <col min="7424" max="7463" width="4.42578125" style="11" customWidth="1"/>
    <col min="7464" max="7674" width="9.140625" style="11"/>
    <col min="7675" max="7675" width="5" style="11" customWidth="1"/>
    <col min="7676" max="7676" width="10.7109375" style="11" customWidth="1"/>
    <col min="7677" max="7679" width="5.42578125" style="11" customWidth="1"/>
    <col min="7680" max="7719" width="4.42578125" style="11" customWidth="1"/>
    <col min="7720" max="7930" width="9.140625" style="11"/>
    <col min="7931" max="7931" width="5" style="11" customWidth="1"/>
    <col min="7932" max="7932" width="10.7109375" style="11" customWidth="1"/>
    <col min="7933" max="7935" width="5.42578125" style="11" customWidth="1"/>
    <col min="7936" max="7975" width="4.42578125" style="11" customWidth="1"/>
    <col min="7976" max="8186" width="9.140625" style="11"/>
    <col min="8187" max="8187" width="5" style="11" customWidth="1"/>
    <col min="8188" max="8188" width="10.7109375" style="11" customWidth="1"/>
    <col min="8189" max="8191" width="5.42578125" style="11" customWidth="1"/>
    <col min="8192" max="8231" width="4.42578125" style="11" customWidth="1"/>
    <col min="8232" max="8442" width="9.140625" style="11"/>
    <col min="8443" max="8443" width="5" style="11" customWidth="1"/>
    <col min="8444" max="8444" width="10.7109375" style="11" customWidth="1"/>
    <col min="8445" max="8447" width="5.42578125" style="11" customWidth="1"/>
    <col min="8448" max="8487" width="4.42578125" style="11" customWidth="1"/>
    <col min="8488" max="8698" width="9.140625" style="11"/>
    <col min="8699" max="8699" width="5" style="11" customWidth="1"/>
    <col min="8700" max="8700" width="10.7109375" style="11" customWidth="1"/>
    <col min="8701" max="8703" width="5.42578125" style="11" customWidth="1"/>
    <col min="8704" max="8743" width="4.42578125" style="11" customWidth="1"/>
    <col min="8744" max="8954" width="9.140625" style="11"/>
    <col min="8955" max="8955" width="5" style="11" customWidth="1"/>
    <col min="8956" max="8956" width="10.7109375" style="11" customWidth="1"/>
    <col min="8957" max="8959" width="5.42578125" style="11" customWidth="1"/>
    <col min="8960" max="8999" width="4.42578125" style="11" customWidth="1"/>
    <col min="9000" max="9210" width="9.140625" style="11"/>
    <col min="9211" max="9211" width="5" style="11" customWidth="1"/>
    <col min="9212" max="9212" width="10.7109375" style="11" customWidth="1"/>
    <col min="9213" max="9215" width="5.42578125" style="11" customWidth="1"/>
    <col min="9216" max="9255" width="4.42578125" style="11" customWidth="1"/>
    <col min="9256" max="9466" width="9.140625" style="11"/>
    <col min="9467" max="9467" width="5" style="11" customWidth="1"/>
    <col min="9468" max="9468" width="10.7109375" style="11" customWidth="1"/>
    <col min="9469" max="9471" width="5.42578125" style="11" customWidth="1"/>
    <col min="9472" max="9511" width="4.42578125" style="11" customWidth="1"/>
    <col min="9512" max="9722" width="9.140625" style="11"/>
    <col min="9723" max="9723" width="5" style="11" customWidth="1"/>
    <col min="9724" max="9724" width="10.7109375" style="11" customWidth="1"/>
    <col min="9725" max="9727" width="5.42578125" style="11" customWidth="1"/>
    <col min="9728" max="9767" width="4.42578125" style="11" customWidth="1"/>
    <col min="9768" max="9978" width="9.140625" style="11"/>
    <col min="9979" max="9979" width="5" style="11" customWidth="1"/>
    <col min="9980" max="9980" width="10.7109375" style="11" customWidth="1"/>
    <col min="9981" max="9983" width="5.42578125" style="11" customWidth="1"/>
    <col min="9984" max="10023" width="4.42578125" style="11" customWidth="1"/>
    <col min="10024" max="10234" width="9.140625" style="11"/>
    <col min="10235" max="10235" width="5" style="11" customWidth="1"/>
    <col min="10236" max="10236" width="10.7109375" style="11" customWidth="1"/>
    <col min="10237" max="10239" width="5.42578125" style="11" customWidth="1"/>
    <col min="10240" max="10279" width="4.42578125" style="11" customWidth="1"/>
    <col min="10280" max="10490" width="9.140625" style="11"/>
    <col min="10491" max="10491" width="5" style="11" customWidth="1"/>
    <col min="10492" max="10492" width="10.7109375" style="11" customWidth="1"/>
    <col min="10493" max="10495" width="5.42578125" style="11" customWidth="1"/>
    <col min="10496" max="10535" width="4.42578125" style="11" customWidth="1"/>
    <col min="10536" max="10746" width="9.140625" style="11"/>
    <col min="10747" max="10747" width="5" style="11" customWidth="1"/>
    <col min="10748" max="10748" width="10.7109375" style="11" customWidth="1"/>
    <col min="10749" max="10751" width="5.42578125" style="11" customWidth="1"/>
    <col min="10752" max="10791" width="4.42578125" style="11" customWidth="1"/>
    <col min="10792" max="11002" width="9.140625" style="11"/>
    <col min="11003" max="11003" width="5" style="11" customWidth="1"/>
    <col min="11004" max="11004" width="10.7109375" style="11" customWidth="1"/>
    <col min="11005" max="11007" width="5.42578125" style="11" customWidth="1"/>
    <col min="11008" max="11047" width="4.42578125" style="11" customWidth="1"/>
    <col min="11048" max="11258" width="9.140625" style="11"/>
    <col min="11259" max="11259" width="5" style="11" customWidth="1"/>
    <col min="11260" max="11260" width="10.7109375" style="11" customWidth="1"/>
    <col min="11261" max="11263" width="5.42578125" style="11" customWidth="1"/>
    <col min="11264" max="11303" width="4.42578125" style="11" customWidth="1"/>
    <col min="11304" max="11514" width="9.140625" style="11"/>
    <col min="11515" max="11515" width="5" style="11" customWidth="1"/>
    <col min="11516" max="11516" width="10.7109375" style="11" customWidth="1"/>
    <col min="11517" max="11519" width="5.42578125" style="11" customWidth="1"/>
    <col min="11520" max="11559" width="4.42578125" style="11" customWidth="1"/>
    <col min="11560" max="11770" width="9.140625" style="11"/>
    <col min="11771" max="11771" width="5" style="11" customWidth="1"/>
    <col min="11772" max="11772" width="10.7109375" style="11" customWidth="1"/>
    <col min="11773" max="11775" width="5.42578125" style="11" customWidth="1"/>
    <col min="11776" max="11815" width="4.42578125" style="11" customWidth="1"/>
    <col min="11816" max="12026" width="9.140625" style="11"/>
    <col min="12027" max="12027" width="5" style="11" customWidth="1"/>
    <col min="12028" max="12028" width="10.7109375" style="11" customWidth="1"/>
    <col min="12029" max="12031" width="5.42578125" style="11" customWidth="1"/>
    <col min="12032" max="12071" width="4.42578125" style="11" customWidth="1"/>
    <col min="12072" max="12282" width="9.140625" style="11"/>
    <col min="12283" max="12283" width="5" style="11" customWidth="1"/>
    <col min="12284" max="12284" width="10.7109375" style="11" customWidth="1"/>
    <col min="12285" max="12287" width="5.42578125" style="11" customWidth="1"/>
    <col min="12288" max="12327" width="4.42578125" style="11" customWidth="1"/>
    <col min="12328" max="12538" width="9.140625" style="11"/>
    <col min="12539" max="12539" width="5" style="11" customWidth="1"/>
    <col min="12540" max="12540" width="10.7109375" style="11" customWidth="1"/>
    <col min="12541" max="12543" width="5.42578125" style="11" customWidth="1"/>
    <col min="12544" max="12583" width="4.42578125" style="11" customWidth="1"/>
    <col min="12584" max="12794" width="9.140625" style="11"/>
    <col min="12795" max="12795" width="5" style="11" customWidth="1"/>
    <col min="12796" max="12796" width="10.7109375" style="11" customWidth="1"/>
    <col min="12797" max="12799" width="5.42578125" style="11" customWidth="1"/>
    <col min="12800" max="12839" width="4.42578125" style="11" customWidth="1"/>
    <col min="12840" max="13050" width="9.140625" style="11"/>
    <col min="13051" max="13051" width="5" style="11" customWidth="1"/>
    <col min="13052" max="13052" width="10.7109375" style="11" customWidth="1"/>
    <col min="13053" max="13055" width="5.42578125" style="11" customWidth="1"/>
    <col min="13056" max="13095" width="4.42578125" style="11" customWidth="1"/>
    <col min="13096" max="13306" width="9.140625" style="11"/>
    <col min="13307" max="13307" width="5" style="11" customWidth="1"/>
    <col min="13308" max="13308" width="10.7109375" style="11" customWidth="1"/>
    <col min="13309" max="13311" width="5.42578125" style="11" customWidth="1"/>
    <col min="13312" max="13351" width="4.42578125" style="11" customWidth="1"/>
    <col min="13352" max="13562" width="9.140625" style="11"/>
    <col min="13563" max="13563" width="5" style="11" customWidth="1"/>
    <col min="13564" max="13564" width="10.7109375" style="11" customWidth="1"/>
    <col min="13565" max="13567" width="5.42578125" style="11" customWidth="1"/>
    <col min="13568" max="13607" width="4.42578125" style="11" customWidth="1"/>
    <col min="13608" max="13818" width="9.140625" style="11"/>
    <col min="13819" max="13819" width="5" style="11" customWidth="1"/>
    <col min="13820" max="13820" width="10.7109375" style="11" customWidth="1"/>
    <col min="13821" max="13823" width="5.42578125" style="11" customWidth="1"/>
    <col min="13824" max="13863" width="4.42578125" style="11" customWidth="1"/>
    <col min="13864" max="14074" width="9.140625" style="11"/>
    <col min="14075" max="14075" width="5" style="11" customWidth="1"/>
    <col min="14076" max="14076" width="10.7109375" style="11" customWidth="1"/>
    <col min="14077" max="14079" width="5.42578125" style="11" customWidth="1"/>
    <col min="14080" max="14119" width="4.42578125" style="11" customWidth="1"/>
    <col min="14120" max="14330" width="9.140625" style="11"/>
    <col min="14331" max="14331" width="5" style="11" customWidth="1"/>
    <col min="14332" max="14332" width="10.7109375" style="11" customWidth="1"/>
    <col min="14333" max="14335" width="5.42578125" style="11" customWidth="1"/>
    <col min="14336" max="14375" width="4.42578125" style="11" customWidth="1"/>
    <col min="14376" max="14586" width="9.140625" style="11"/>
    <col min="14587" max="14587" width="5" style="11" customWidth="1"/>
    <col min="14588" max="14588" width="10.7109375" style="11" customWidth="1"/>
    <col min="14589" max="14591" width="5.42578125" style="11" customWidth="1"/>
    <col min="14592" max="14631" width="4.42578125" style="11" customWidth="1"/>
    <col min="14632" max="14842" width="9.140625" style="11"/>
    <col min="14843" max="14843" width="5" style="11" customWidth="1"/>
    <col min="14844" max="14844" width="10.7109375" style="11" customWidth="1"/>
    <col min="14845" max="14847" width="5.42578125" style="11" customWidth="1"/>
    <col min="14848" max="14887" width="4.42578125" style="11" customWidth="1"/>
    <col min="14888" max="15098" width="9.140625" style="11"/>
    <col min="15099" max="15099" width="5" style="11" customWidth="1"/>
    <col min="15100" max="15100" width="10.7109375" style="11" customWidth="1"/>
    <col min="15101" max="15103" width="5.42578125" style="11" customWidth="1"/>
    <col min="15104" max="15143" width="4.42578125" style="11" customWidth="1"/>
    <col min="15144" max="15354" width="9.140625" style="11"/>
    <col min="15355" max="15355" width="5" style="11" customWidth="1"/>
    <col min="15356" max="15356" width="10.7109375" style="11" customWidth="1"/>
    <col min="15357" max="15359" width="5.42578125" style="11" customWidth="1"/>
    <col min="15360" max="15399" width="4.42578125" style="11" customWidth="1"/>
    <col min="15400" max="15610" width="9.140625" style="11"/>
    <col min="15611" max="15611" width="5" style="11" customWidth="1"/>
    <col min="15612" max="15612" width="10.7109375" style="11" customWidth="1"/>
    <col min="15613" max="15615" width="5.42578125" style="11" customWidth="1"/>
    <col min="15616" max="15655" width="4.42578125" style="11" customWidth="1"/>
    <col min="15656" max="15866" width="9.140625" style="11"/>
    <col min="15867" max="15867" width="5" style="11" customWidth="1"/>
    <col min="15868" max="15868" width="10.7109375" style="11" customWidth="1"/>
    <col min="15869" max="15871" width="5.42578125" style="11" customWidth="1"/>
    <col min="15872" max="15911" width="4.42578125" style="11" customWidth="1"/>
    <col min="15912" max="16122" width="9.140625" style="11"/>
    <col min="16123" max="16123" width="5" style="11" customWidth="1"/>
    <col min="16124" max="16124" width="10.7109375" style="11" customWidth="1"/>
    <col min="16125" max="16127" width="5.42578125" style="11" customWidth="1"/>
    <col min="16128" max="16167" width="4.42578125" style="11" customWidth="1"/>
    <col min="16168" max="16384" width="9.140625" style="11"/>
  </cols>
  <sheetData>
    <row r="2" spans="1:41" ht="18.75" x14ac:dyDescent="0.3">
      <c r="A2" s="1137" t="s">
        <v>393</v>
      </c>
      <c r="B2" s="1137"/>
      <c r="C2" s="1137"/>
      <c r="D2" s="1137"/>
      <c r="E2" s="1137"/>
      <c r="F2" s="1137"/>
      <c r="G2" s="1137"/>
      <c r="H2" s="1137"/>
      <c r="I2" s="1137"/>
      <c r="J2" s="1137"/>
      <c r="K2" s="1137"/>
      <c r="L2" s="1137"/>
      <c r="M2" s="1137"/>
      <c r="N2" s="1137"/>
      <c r="O2" s="1137"/>
      <c r="P2" s="1137"/>
      <c r="Q2" s="1137"/>
      <c r="R2" s="1137"/>
      <c r="S2" s="1137"/>
      <c r="T2" s="1137"/>
      <c r="U2" s="1137"/>
      <c r="V2" s="1137"/>
      <c r="W2" s="1137"/>
      <c r="X2" s="1137"/>
      <c r="Y2" s="1137"/>
      <c r="Z2" s="1137"/>
      <c r="AA2" s="1137"/>
      <c r="AB2" s="1137"/>
      <c r="AC2" s="1137"/>
      <c r="AD2" s="1137"/>
      <c r="AE2" s="1137"/>
      <c r="AF2" s="1137"/>
      <c r="AG2" s="1137"/>
      <c r="AI2" s="704"/>
      <c r="AJ2" s="704"/>
      <c r="AK2" s="1131" t="s">
        <v>254</v>
      </c>
      <c r="AL2" s="1131"/>
      <c r="AM2" s="1131"/>
    </row>
    <row r="3" spans="1:41" ht="23.25" customHeight="1" x14ac:dyDescent="0.25">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138" t="s">
        <v>298</v>
      </c>
      <c r="AI3" s="1138"/>
      <c r="AJ3" s="1138"/>
      <c r="AK3" s="1138"/>
      <c r="AL3" s="1138"/>
      <c r="AM3" s="1138"/>
    </row>
    <row r="4" spans="1:41" s="66" customFormat="1" ht="21" customHeight="1" x14ac:dyDescent="0.2">
      <c r="A4" s="1139" t="s">
        <v>225</v>
      </c>
      <c r="B4" s="1139" t="s">
        <v>204</v>
      </c>
      <c r="C4" s="1140" t="s">
        <v>299</v>
      </c>
      <c r="D4" s="1140" t="s">
        <v>255</v>
      </c>
      <c r="E4" s="1140"/>
      <c r="F4" s="1141" t="s">
        <v>206</v>
      </c>
      <c r="G4" s="1141"/>
      <c r="H4" s="1141"/>
      <c r="I4" s="1141"/>
      <c r="J4" s="1141"/>
      <c r="K4" s="1141"/>
      <c r="L4" s="1141" t="s">
        <v>207</v>
      </c>
      <c r="M4" s="1141"/>
      <c r="N4" s="1141"/>
      <c r="O4" s="1141"/>
      <c r="P4" s="1141"/>
      <c r="Q4" s="1141"/>
      <c r="R4" s="1141"/>
      <c r="S4" s="1141"/>
      <c r="T4" s="1141"/>
      <c r="U4" s="1141"/>
      <c r="V4" s="1141"/>
      <c r="W4" s="1141"/>
      <c r="X4" s="1141"/>
      <c r="Y4" s="1141"/>
      <c r="Z4" s="1141"/>
      <c r="AA4" s="1141"/>
      <c r="AB4" s="1141"/>
      <c r="AC4" s="1141"/>
      <c r="AD4" s="1141"/>
      <c r="AE4" s="1141"/>
      <c r="AF4" s="1141"/>
      <c r="AG4" s="1141"/>
      <c r="AH4" s="1141"/>
      <c r="AI4" s="1141"/>
      <c r="AJ4" s="1141"/>
      <c r="AK4" s="1141"/>
      <c r="AL4" s="1141"/>
      <c r="AM4" s="1141"/>
    </row>
    <row r="5" spans="1:41" s="67" customFormat="1" ht="38.25" customHeight="1" x14ac:dyDescent="0.2">
      <c r="A5" s="1139"/>
      <c r="B5" s="1139"/>
      <c r="C5" s="1140"/>
      <c r="D5" s="1140"/>
      <c r="E5" s="1140"/>
      <c r="F5" s="1141"/>
      <c r="G5" s="1141"/>
      <c r="H5" s="1141"/>
      <c r="I5" s="1141"/>
      <c r="J5" s="1141"/>
      <c r="K5" s="1141"/>
      <c r="L5" s="1142" t="s">
        <v>281</v>
      </c>
      <c r="M5" s="1142"/>
      <c r="N5" s="1142"/>
      <c r="O5" s="1142"/>
      <c r="P5" s="1142" t="s">
        <v>280</v>
      </c>
      <c r="Q5" s="1142"/>
      <c r="R5" s="1142"/>
      <c r="S5" s="1142" t="s">
        <v>300</v>
      </c>
      <c r="T5" s="1142"/>
      <c r="U5" s="1142"/>
      <c r="V5" s="1134" t="s">
        <v>301</v>
      </c>
      <c r="W5" s="1135"/>
      <c r="X5" s="1135"/>
      <c r="Y5" s="1136"/>
      <c r="Z5" s="1134" t="s">
        <v>302</v>
      </c>
      <c r="AA5" s="1135"/>
      <c r="AB5" s="1135"/>
      <c r="AC5" s="1136"/>
      <c r="AD5" s="1134" t="s">
        <v>303</v>
      </c>
      <c r="AE5" s="1135"/>
      <c r="AF5" s="1135"/>
      <c r="AG5" s="1135"/>
      <c r="AH5" s="1135"/>
      <c r="AI5" s="1135"/>
      <c r="AJ5" s="1136"/>
      <c r="AK5" s="1142" t="s">
        <v>304</v>
      </c>
      <c r="AL5" s="1142"/>
      <c r="AM5" s="1142"/>
    </row>
    <row r="6" spans="1:41" s="67" customFormat="1" ht="30" customHeight="1" x14ac:dyDescent="0.2">
      <c r="A6" s="1139"/>
      <c r="B6" s="1139"/>
      <c r="C6" s="1140"/>
      <c r="D6" s="1143" t="s">
        <v>257</v>
      </c>
      <c r="E6" s="1143" t="s">
        <v>258</v>
      </c>
      <c r="F6" s="1145" t="s">
        <v>208</v>
      </c>
      <c r="G6" s="1145" t="s">
        <v>209</v>
      </c>
      <c r="H6" s="1145" t="s">
        <v>210</v>
      </c>
      <c r="I6" s="1145" t="s">
        <v>211</v>
      </c>
      <c r="J6" s="1145" t="s">
        <v>212</v>
      </c>
      <c r="K6" s="1145" t="s">
        <v>213</v>
      </c>
      <c r="L6" s="1128" t="s">
        <v>220</v>
      </c>
      <c r="M6" s="1128" t="s">
        <v>306</v>
      </c>
      <c r="N6" s="1128" t="s">
        <v>217</v>
      </c>
      <c r="O6" s="1128" t="s">
        <v>305</v>
      </c>
      <c r="P6" s="1128" t="s">
        <v>424</v>
      </c>
      <c r="Q6" s="1128" t="s">
        <v>219</v>
      </c>
      <c r="R6" s="1127" t="s">
        <v>307</v>
      </c>
      <c r="S6" s="1125" t="s">
        <v>310</v>
      </c>
      <c r="T6" s="1125" t="s">
        <v>309</v>
      </c>
      <c r="U6" s="1125" t="s">
        <v>308</v>
      </c>
      <c r="V6" s="1125" t="s">
        <v>311</v>
      </c>
      <c r="W6" s="1125" t="s">
        <v>312</v>
      </c>
      <c r="X6" s="1125" t="s">
        <v>479</v>
      </c>
      <c r="Y6" s="1125" t="s">
        <v>313</v>
      </c>
      <c r="Z6" s="1125" t="s">
        <v>314</v>
      </c>
      <c r="AA6" s="1125" t="s">
        <v>315</v>
      </c>
      <c r="AB6" s="1125" t="s">
        <v>405</v>
      </c>
      <c r="AC6" s="1125" t="s">
        <v>406</v>
      </c>
      <c r="AD6" s="1132" t="s">
        <v>469</v>
      </c>
      <c r="AE6" s="1129" t="s">
        <v>316</v>
      </c>
      <c r="AF6" s="1129"/>
      <c r="AG6" s="1129"/>
      <c r="AH6" s="1130" t="s">
        <v>317</v>
      </c>
      <c r="AI6" s="1130" t="s">
        <v>318</v>
      </c>
      <c r="AJ6" s="1127" t="s">
        <v>12</v>
      </c>
      <c r="AK6" s="1127" t="s">
        <v>319</v>
      </c>
      <c r="AL6" s="1127" t="s">
        <v>320</v>
      </c>
      <c r="AM6" s="1128" t="s">
        <v>12</v>
      </c>
    </row>
    <row r="7" spans="1:41" ht="122.25" customHeight="1" x14ac:dyDescent="0.2">
      <c r="A7" s="1139"/>
      <c r="B7" s="1139"/>
      <c r="C7" s="1140"/>
      <c r="D7" s="1144"/>
      <c r="E7" s="1144"/>
      <c r="F7" s="1145"/>
      <c r="G7" s="1145"/>
      <c r="H7" s="1145"/>
      <c r="I7" s="1145"/>
      <c r="J7" s="1145"/>
      <c r="K7" s="1145"/>
      <c r="L7" s="1128"/>
      <c r="M7" s="1128"/>
      <c r="N7" s="1128"/>
      <c r="O7" s="1128"/>
      <c r="P7" s="1128"/>
      <c r="Q7" s="1128"/>
      <c r="R7" s="1127"/>
      <c r="S7" s="1126"/>
      <c r="T7" s="1126"/>
      <c r="U7" s="1126"/>
      <c r="V7" s="1126"/>
      <c r="W7" s="1126"/>
      <c r="X7" s="1126"/>
      <c r="Y7" s="1126"/>
      <c r="Z7" s="1126"/>
      <c r="AA7" s="1126"/>
      <c r="AB7" s="1126"/>
      <c r="AC7" s="1126"/>
      <c r="AD7" s="1133"/>
      <c r="AE7" s="103" t="s">
        <v>323</v>
      </c>
      <c r="AF7" s="103" t="s">
        <v>322</v>
      </c>
      <c r="AG7" s="103" t="s">
        <v>321</v>
      </c>
      <c r="AH7" s="1130"/>
      <c r="AI7" s="1130"/>
      <c r="AJ7" s="1127"/>
      <c r="AK7" s="1127"/>
      <c r="AL7" s="1127"/>
      <c r="AM7" s="1128"/>
    </row>
    <row r="8" spans="1:41" s="13" customFormat="1" ht="24.75" customHeight="1" x14ac:dyDescent="0.2">
      <c r="A8" s="104">
        <v>1</v>
      </c>
      <c r="B8" s="104">
        <v>2</v>
      </c>
      <c r="C8" s="104">
        <v>3</v>
      </c>
      <c r="D8" s="104">
        <v>4</v>
      </c>
      <c r="E8" s="104">
        <v>5</v>
      </c>
      <c r="F8" s="104">
        <v>6</v>
      </c>
      <c r="G8" s="104">
        <v>7</v>
      </c>
      <c r="H8" s="104">
        <v>8</v>
      </c>
      <c r="I8" s="104">
        <v>9</v>
      </c>
      <c r="J8" s="104">
        <v>10</v>
      </c>
      <c r="K8" s="104">
        <v>11</v>
      </c>
      <c r="L8" s="104">
        <v>12</v>
      </c>
      <c r="M8" s="104">
        <v>13</v>
      </c>
      <c r="N8" s="104">
        <v>14</v>
      </c>
      <c r="O8" s="104">
        <v>15</v>
      </c>
      <c r="P8" s="104">
        <v>16</v>
      </c>
      <c r="Q8" s="104">
        <v>17</v>
      </c>
      <c r="R8" s="104">
        <v>18</v>
      </c>
      <c r="S8" s="104">
        <v>19</v>
      </c>
      <c r="T8" s="104">
        <v>20</v>
      </c>
      <c r="U8" s="104">
        <v>21</v>
      </c>
      <c r="V8" s="104">
        <v>22</v>
      </c>
      <c r="W8" s="104">
        <v>23</v>
      </c>
      <c r="X8" s="104">
        <v>24</v>
      </c>
      <c r="Y8" s="104">
        <v>25</v>
      </c>
      <c r="Z8" s="104">
        <v>26</v>
      </c>
      <c r="AA8" s="104">
        <v>27</v>
      </c>
      <c r="AB8" s="104">
        <v>28</v>
      </c>
      <c r="AC8" s="104">
        <v>29</v>
      </c>
      <c r="AD8" s="104">
        <v>30</v>
      </c>
      <c r="AE8" s="104">
        <v>31</v>
      </c>
      <c r="AF8" s="104">
        <v>32</v>
      </c>
      <c r="AG8" s="104">
        <v>33</v>
      </c>
      <c r="AH8" s="104">
        <v>34</v>
      </c>
      <c r="AI8" s="104">
        <v>35</v>
      </c>
      <c r="AJ8" s="104">
        <v>36</v>
      </c>
      <c r="AK8" s="104">
        <v>37</v>
      </c>
      <c r="AL8" s="104">
        <v>38</v>
      </c>
      <c r="AM8" s="104">
        <v>39</v>
      </c>
    </row>
    <row r="9" spans="1:41" ht="32.25" customHeight="1" x14ac:dyDescent="0.2">
      <c r="A9" s="105"/>
      <c r="B9" s="106" t="s">
        <v>120</v>
      </c>
      <c r="C9" s="384">
        <f>SUM(F9:K9)</f>
        <v>0</v>
      </c>
      <c r="D9" s="385"/>
      <c r="E9" s="385"/>
      <c r="F9" s="385"/>
      <c r="G9" s="385"/>
      <c r="H9" s="385"/>
      <c r="I9" s="385"/>
      <c r="J9" s="385"/>
      <c r="K9" s="385"/>
      <c r="L9" s="386"/>
      <c r="M9" s="387"/>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107"/>
      <c r="AO9" s="107"/>
    </row>
    <row r="10" spans="1:41" ht="32.25" customHeight="1" x14ac:dyDescent="0.2">
      <c r="A10" s="108"/>
      <c r="B10" s="109" t="s">
        <v>221</v>
      </c>
      <c r="C10" s="388">
        <f>SUM(F10:K10)</f>
        <v>0</v>
      </c>
      <c r="D10" s="389"/>
      <c r="E10" s="389"/>
      <c r="F10" s="389"/>
      <c r="G10" s="389"/>
      <c r="H10" s="389"/>
      <c r="I10" s="389"/>
      <c r="J10" s="389"/>
      <c r="K10" s="389"/>
      <c r="L10" s="389"/>
      <c r="M10" s="390"/>
      <c r="N10" s="390"/>
      <c r="O10" s="390"/>
      <c r="P10" s="390"/>
      <c r="Q10" s="390"/>
      <c r="R10" s="390"/>
      <c r="S10" s="390"/>
      <c r="T10" s="390"/>
      <c r="U10" s="390"/>
      <c r="V10" s="390"/>
      <c r="W10" s="390"/>
      <c r="X10" s="390"/>
      <c r="Y10" s="390"/>
      <c r="Z10" s="390"/>
      <c r="AA10" s="390"/>
      <c r="AB10" s="390"/>
      <c r="AC10" s="390"/>
      <c r="AD10" s="390"/>
      <c r="AE10" s="390"/>
      <c r="AF10" s="390"/>
      <c r="AG10" s="390"/>
      <c r="AH10" s="390"/>
      <c r="AI10" s="390"/>
      <c r="AJ10" s="390"/>
      <c r="AK10" s="390"/>
      <c r="AL10" s="390"/>
      <c r="AM10" s="390"/>
      <c r="AN10" s="107"/>
      <c r="AO10" s="107"/>
    </row>
    <row r="11" spans="1:41" ht="32.25" customHeight="1" x14ac:dyDescent="0.2">
      <c r="A11" s="108"/>
      <c r="B11" s="109" t="s">
        <v>479</v>
      </c>
      <c r="C11" s="388">
        <f t="shared" ref="C11:C12" si="0">SUM(F11:K11)</f>
        <v>0</v>
      </c>
      <c r="D11" s="389"/>
      <c r="E11" s="389"/>
      <c r="F11" s="389"/>
      <c r="G11" s="389"/>
      <c r="H11" s="389"/>
      <c r="I11" s="389"/>
      <c r="J11" s="389"/>
      <c r="K11" s="389"/>
      <c r="L11" s="389"/>
      <c r="M11" s="390"/>
      <c r="N11" s="390"/>
      <c r="O11" s="390"/>
      <c r="P11" s="390"/>
      <c r="Q11" s="390"/>
      <c r="R11" s="390"/>
      <c r="S11" s="390"/>
      <c r="T11" s="390"/>
      <c r="U11" s="390"/>
      <c r="V11" s="390"/>
      <c r="W11" s="390"/>
      <c r="X11" s="390"/>
      <c r="Y11" s="390"/>
      <c r="Z11" s="390"/>
      <c r="AA11" s="390"/>
      <c r="AB11" s="390"/>
      <c r="AC11" s="390"/>
      <c r="AD11" s="390"/>
      <c r="AE11" s="390"/>
      <c r="AF11" s="390"/>
      <c r="AG11" s="390"/>
      <c r="AH11" s="390"/>
      <c r="AI11" s="390"/>
      <c r="AJ11" s="390"/>
      <c r="AK11" s="390"/>
      <c r="AL11" s="390"/>
      <c r="AM11" s="390"/>
      <c r="AN11" s="107"/>
      <c r="AO11" s="107"/>
    </row>
    <row r="12" spans="1:41" ht="32.25" customHeight="1" x14ac:dyDescent="0.2">
      <c r="A12" s="110"/>
      <c r="B12" s="695" t="s">
        <v>22</v>
      </c>
      <c r="C12" s="388">
        <f t="shared" si="0"/>
        <v>0</v>
      </c>
      <c r="D12" s="391"/>
      <c r="E12" s="391"/>
      <c r="F12" s="391"/>
      <c r="G12" s="391"/>
      <c r="H12" s="391"/>
      <c r="I12" s="391"/>
      <c r="J12" s="391"/>
      <c r="K12" s="391"/>
      <c r="L12" s="391"/>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107"/>
      <c r="AO12" s="107"/>
    </row>
    <row r="13" spans="1:41" ht="38.25" customHeight="1" x14ac:dyDescent="0.2">
      <c r="A13" s="295" t="s">
        <v>19</v>
      </c>
      <c r="B13" s="337" t="s">
        <v>476</v>
      </c>
      <c r="C13" s="393">
        <f>SUM(C9:C12)</f>
        <v>0</v>
      </c>
      <c r="D13" s="393">
        <f t="shared" ref="D13:AL13" si="1">SUM(D9:D12)</f>
        <v>0</v>
      </c>
      <c r="E13" s="393">
        <f t="shared" si="1"/>
        <v>0</v>
      </c>
      <c r="F13" s="393">
        <f t="shared" si="1"/>
        <v>0</v>
      </c>
      <c r="G13" s="393">
        <f t="shared" si="1"/>
        <v>0</v>
      </c>
      <c r="H13" s="393">
        <f t="shared" si="1"/>
        <v>0</v>
      </c>
      <c r="I13" s="393">
        <f t="shared" si="1"/>
        <v>0</v>
      </c>
      <c r="J13" s="393">
        <f t="shared" si="1"/>
        <v>0</v>
      </c>
      <c r="K13" s="393">
        <f t="shared" si="1"/>
        <v>0</v>
      </c>
      <c r="L13" s="393">
        <f t="shared" si="1"/>
        <v>0</v>
      </c>
      <c r="M13" s="393">
        <f>SUM(M9:M12)</f>
        <v>0</v>
      </c>
      <c r="N13" s="393">
        <f t="shared" si="1"/>
        <v>0</v>
      </c>
      <c r="O13" s="393">
        <f t="shared" si="1"/>
        <v>0</v>
      </c>
      <c r="P13" s="393">
        <f t="shared" si="1"/>
        <v>0</v>
      </c>
      <c r="Q13" s="393">
        <f t="shared" si="1"/>
        <v>0</v>
      </c>
      <c r="R13" s="393">
        <f t="shared" si="1"/>
        <v>0</v>
      </c>
      <c r="S13" s="393">
        <f t="shared" si="1"/>
        <v>0</v>
      </c>
      <c r="T13" s="393">
        <f t="shared" si="1"/>
        <v>0</v>
      </c>
      <c r="U13" s="393">
        <f t="shared" si="1"/>
        <v>0</v>
      </c>
      <c r="V13" s="393">
        <f t="shared" si="1"/>
        <v>0</v>
      </c>
      <c r="W13" s="393">
        <f t="shared" si="1"/>
        <v>0</v>
      </c>
      <c r="X13" s="393">
        <f t="shared" si="1"/>
        <v>0</v>
      </c>
      <c r="Y13" s="393">
        <f t="shared" si="1"/>
        <v>0</v>
      </c>
      <c r="Z13" s="393">
        <f t="shared" si="1"/>
        <v>0</v>
      </c>
      <c r="AA13" s="393">
        <f t="shared" si="1"/>
        <v>0</v>
      </c>
      <c r="AB13" s="393">
        <f t="shared" si="1"/>
        <v>0</v>
      </c>
      <c r="AC13" s="393">
        <f t="shared" si="1"/>
        <v>0</v>
      </c>
      <c r="AD13" s="393">
        <f t="shared" si="1"/>
        <v>0</v>
      </c>
      <c r="AE13" s="393">
        <f t="shared" si="1"/>
        <v>0</v>
      </c>
      <c r="AF13" s="393">
        <f t="shared" si="1"/>
        <v>0</v>
      </c>
      <c r="AG13" s="393">
        <f t="shared" si="1"/>
        <v>0</v>
      </c>
      <c r="AH13" s="393">
        <f t="shared" si="1"/>
        <v>0</v>
      </c>
      <c r="AI13" s="393">
        <f t="shared" si="1"/>
        <v>0</v>
      </c>
      <c r="AJ13" s="393">
        <f t="shared" si="1"/>
        <v>0</v>
      </c>
      <c r="AK13" s="393">
        <f t="shared" si="1"/>
        <v>0</v>
      </c>
      <c r="AL13" s="393">
        <f t="shared" si="1"/>
        <v>0</v>
      </c>
      <c r="AM13" s="393">
        <f>SUM(AM9:AM12)</f>
        <v>0</v>
      </c>
      <c r="AN13" s="107"/>
      <c r="AO13" s="107"/>
    </row>
    <row r="14" spans="1:41" ht="15.75" x14ac:dyDescent="0.25">
      <c r="A14" s="68"/>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row>
  </sheetData>
  <sheetProtection formatCells="0" formatColumns="0" formatRows="0"/>
  <mergeCells count="50">
    <mergeCell ref="L6:L7"/>
    <mergeCell ref="G6:G7"/>
    <mergeCell ref="J6:J7"/>
    <mergeCell ref="K6:K7"/>
    <mergeCell ref="H6:H7"/>
    <mergeCell ref="I6:I7"/>
    <mergeCell ref="V5:Y5"/>
    <mergeCell ref="S6:S7"/>
    <mergeCell ref="X6:X7"/>
    <mergeCell ref="M6:M7"/>
    <mergeCell ref="N6:N7"/>
    <mergeCell ref="O6:O7"/>
    <mergeCell ref="P6:P7"/>
    <mergeCell ref="Q6:Q7"/>
    <mergeCell ref="T6:T7"/>
    <mergeCell ref="U6:U7"/>
    <mergeCell ref="V6:V7"/>
    <mergeCell ref="Y6:Y7"/>
    <mergeCell ref="S5:U5"/>
    <mergeCell ref="W6:W7"/>
    <mergeCell ref="L5:O5"/>
    <mergeCell ref="P5:R5"/>
    <mergeCell ref="AK2:AM2"/>
    <mergeCell ref="AD6:AD7"/>
    <mergeCell ref="Z5:AC5"/>
    <mergeCell ref="A2:AG2"/>
    <mergeCell ref="AH3:AM3"/>
    <mergeCell ref="A4:A7"/>
    <mergeCell ref="B4:B7"/>
    <mergeCell ref="C4:C7"/>
    <mergeCell ref="D4:E5"/>
    <mergeCell ref="F4:K5"/>
    <mergeCell ref="L4:AM4"/>
    <mergeCell ref="AK5:AM5"/>
    <mergeCell ref="D6:D7"/>
    <mergeCell ref="E6:E7"/>
    <mergeCell ref="F6:F7"/>
    <mergeCell ref="AD5:AJ5"/>
    <mergeCell ref="AM6:AM7"/>
    <mergeCell ref="AE6:AG6"/>
    <mergeCell ref="AH6:AH7"/>
    <mergeCell ref="AI6:AI7"/>
    <mergeCell ref="AJ6:AJ7"/>
    <mergeCell ref="AK6:AK7"/>
    <mergeCell ref="AL6:AL7"/>
    <mergeCell ref="Z6:Z7"/>
    <mergeCell ref="AA6:AA7"/>
    <mergeCell ref="AB6:AB7"/>
    <mergeCell ref="AC6:AC7"/>
    <mergeCell ref="R6:R7"/>
  </mergeCells>
  <conditionalFormatting sqref="AN1:AN1048576 AO9:AO13">
    <cfRule type="cellIs" dxfId="0" priority="1" operator="equal">
      <formula>"Đúng"</formula>
    </cfRule>
  </conditionalFormatting>
  <printOptions horizontalCentered="1"/>
  <pageMargins left="0.19685039370078741" right="0.19685039370078741" top="0.39370078740157483" bottom="0.39370078740157483" header="0.19685039370078741" footer="0.19685039370078741"/>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Bia </vt:lpstr>
      <vt:lpstr>PTDL</vt:lpstr>
      <vt:lpstr>B01</vt:lpstr>
      <vt:lpstr>B02</vt:lpstr>
      <vt:lpstr>B03</vt:lpstr>
      <vt:lpstr>B04</vt:lpstr>
      <vt:lpstr>B05</vt:lpstr>
      <vt:lpstr>B06</vt:lpstr>
      <vt:lpstr>B07</vt:lpstr>
      <vt:lpstr>B08</vt:lpstr>
      <vt:lpstr>B09</vt:lpstr>
      <vt:lpstr>B10</vt:lpstr>
      <vt:lpstr>B11</vt:lpstr>
      <vt:lpstr>B12</vt:lpstr>
      <vt:lpstr>B13</vt:lpstr>
      <vt:lpstr>B14</vt:lpstr>
      <vt:lpstr>B15</vt:lpstr>
      <vt:lpstr>B16</vt:lpstr>
      <vt:lpstr>B17</vt:lpstr>
      <vt:lpstr>B18</vt:lpstr>
      <vt:lpstr>B19</vt:lpstr>
      <vt:lpstr>B20</vt:lpstr>
      <vt:lpstr>B21</vt:lpstr>
      <vt:lpstr>B22</vt:lpstr>
      <vt:lpstr>B23</vt:lpstr>
      <vt:lpstr>B24</vt:lpstr>
      <vt:lpstr>B25</vt:lpstr>
      <vt:lpstr>B26</vt:lpstr>
      <vt:lpstr>'B01'!Print_Area</vt:lpstr>
      <vt:lpstr>'B02'!Print_Area</vt:lpstr>
      <vt:lpstr>'B03'!Print_Area</vt:lpstr>
      <vt:lpstr>'B04'!Print_Area</vt:lpstr>
      <vt:lpstr>'B05'!Print_Area</vt:lpstr>
      <vt:lpstr>'B06'!Print_Area</vt:lpstr>
      <vt:lpstr>'B07'!Print_Area</vt:lpstr>
      <vt:lpstr>'B08'!Print_Area</vt:lpstr>
      <vt:lpstr>'B09'!Print_Area</vt:lpstr>
      <vt:lpstr>'B10'!Print_Area</vt:lpstr>
      <vt:lpstr>'B11'!Print_Area</vt:lpstr>
      <vt:lpstr>'B12'!Print_Area</vt:lpstr>
      <vt:lpstr>'B13'!Print_Area</vt:lpstr>
      <vt:lpstr>'B14'!Print_Area</vt:lpstr>
      <vt:lpstr>'B15'!Print_Area</vt:lpstr>
      <vt:lpstr>'B16'!Print_Area</vt:lpstr>
      <vt:lpstr>'B17'!Print_Area</vt:lpstr>
      <vt:lpstr>'B18'!Print_Area</vt:lpstr>
      <vt:lpstr>'B19'!Print_Area</vt:lpstr>
      <vt:lpstr>'B20'!Print_Area</vt:lpstr>
      <vt:lpstr>'B21'!Print_Area</vt:lpstr>
      <vt:lpstr>'B22'!Print_Area</vt:lpstr>
      <vt:lpstr>'B23'!Print_Area</vt:lpstr>
      <vt:lpstr>'B24'!Print_Area</vt:lpstr>
      <vt:lpstr>'B25'!Print_Area</vt:lpstr>
      <vt:lpstr>'B26'!Print_Area</vt:lpstr>
      <vt:lpstr>PTDL!Print_Titles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2026-06-11T16:01:41Z</cp:lastPrinted>
  <dcterms:created xsi:type="dcterms:W3CDTF">2022-09-05T06:48:25Z</dcterms:created>
  <dcterms:modified xsi:type="dcterms:W3CDTF">2026-09-10T01:42:39Z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{1A067545-A4E2-4FA1-8094-0D7902669705}</vt:lpwstr>
  </property>
  <property fmtid="{D5CDD505-2E9C-101B-9397-08002B2CF9AE}" pid="3" name="DLPManualFileClassificationLastModifiedBy">
    <vt:lpwstr>UBKT-VTCCB-HIEN\UBKTTW</vt:lpwstr>
  </property>
  <property fmtid="{D5CDD505-2E9C-101B-9397-08002B2CF9AE}" pid="4" name="DLPManualFileClassificationLastModificationDate">
    <vt:lpwstr>1751442258</vt:lpwstr>
  </property>
  <property fmtid="{D5CDD505-2E9C-101B-9397-08002B2CF9AE}" pid="5" name="DLPManualFileClassificationVersion">
    <vt:lpwstr>11.10.100.17</vt:lpwstr>
  </property>
</Properties>
</file>